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lockStructure="1"/>
  <bookViews>
    <workbookView windowWidth="28125" windowHeight="12540" tabRatio="658" firstSheet="22" activeTab="29"/>
  </bookViews>
  <sheets>
    <sheet name="1、部门收支总表" sheetId="1" r:id="rId1"/>
    <sheet name="2、部门收入总表" sheetId="2" r:id="rId2"/>
    <sheet name="3、部门支出总表" sheetId="3" r:id="rId3"/>
    <sheet name="4、部门支出总表(分类)" sheetId="4" r:id="rId4"/>
    <sheet name="5、支出分类(政府预算)" sheetId="5" r:id="rId5"/>
    <sheet name="6、基本-工资福利" sheetId="6" r:id="rId6"/>
    <sheet name="7、工资福利(政府预算)" sheetId="7" r:id="rId7"/>
    <sheet name="8、基本-商品服务" sheetId="8" r:id="rId8"/>
    <sheet name="9、商品服务(政府预算)" sheetId="9" r:id="rId9"/>
    <sheet name="10、基本-个人家庭" sheetId="10" r:id="rId10"/>
    <sheet name="11、个人家庭(政府预算)" sheetId="11" r:id="rId11"/>
    <sheet name="12、财政拨款收支总表" sheetId="12" r:id="rId12"/>
    <sheet name="13、一般预算支出表" sheetId="13" r:id="rId13"/>
    <sheet name="14、一般预算基本支出表" sheetId="14" r:id="rId14"/>
    <sheet name="15、一般-工资福利" sheetId="15" r:id="rId15"/>
    <sheet name="16、工资福利(政府预算)(2)" sheetId="16" r:id="rId16"/>
    <sheet name="17、一般-商品服务" sheetId="17" r:id="rId17"/>
    <sheet name="18、商品服务(政府预算)(2)" sheetId="18" r:id="rId18"/>
    <sheet name="19、一般-个人家庭" sheetId="19" r:id="rId19"/>
    <sheet name="20、个人家庭(政府预算)(2)" sheetId="20" r:id="rId20"/>
    <sheet name="21、政府性基金" sheetId="21" r:id="rId21"/>
    <sheet name="22、政府性基金(政府预算)" sheetId="22" r:id="rId22"/>
    <sheet name="23、专户" sheetId="23" r:id="rId23"/>
    <sheet name="24、专户(政府预算)" sheetId="24" r:id="rId24"/>
    <sheet name="25、经费拨款" sheetId="25" r:id="rId25"/>
    <sheet name="26、经费拨款(政府预算)" sheetId="26" r:id="rId26"/>
    <sheet name="27、专项" sheetId="27" r:id="rId27"/>
    <sheet name="28、三公" sheetId="28" r:id="rId28"/>
    <sheet name="29、项目支出绩效目标表" sheetId="29" r:id="rId29"/>
    <sheet name="30、部门整体支出绩效目标表" sheetId="30" r:id="rId30"/>
  </sheets>
  <definedNames>
    <definedName name="_xlnm.Print_Area" localSheetId="0">'1、部门收支总表'!$A$1:$H$32</definedName>
    <definedName name="_xlnm.Print_Area" localSheetId="9">'10、基本-个人家庭'!$A$1:$P$15</definedName>
    <definedName name="_xlnm.Print_Area" localSheetId="10">'11、个人家庭(政府预算)'!$A$1:$J$14</definedName>
    <definedName name="_xlnm.Print_Area" localSheetId="11">'12、财政拨款收支总表'!$A$1:$G$28</definedName>
    <definedName name="_xlnm.Print_Area" localSheetId="12">'13、一般预算支出表'!$A$1:$R$28</definedName>
    <definedName name="_xlnm.Print_Area" localSheetId="13">'14、一般预算基本支出表'!$A$1:$I$29</definedName>
    <definedName name="_xlnm.Print_Area" localSheetId="14">'15、一般-工资福利'!$A$1:$U$19</definedName>
    <definedName name="_xlnm.Print_Area" localSheetId="15">'16、工资福利(政府预算)(2)'!$A$1:$M$20</definedName>
    <definedName name="_xlnm.Print_Area" localSheetId="16">'17、一般-商品服务'!$A$1:$Y$8</definedName>
    <definedName name="_xlnm.Print_Area" localSheetId="17">'18、商品服务(政府预算)(2)'!$A$1:$Q$10</definedName>
    <definedName name="_xlnm.Print_Area" localSheetId="18">'19、一般-个人家庭'!$A$1:$P$15</definedName>
    <definedName name="_xlnm.Print_Area" localSheetId="1">'2、部门收入总表'!$A$1:$R$9</definedName>
    <definedName name="_xlnm.Print_Area" localSheetId="19">'20、个人家庭(政府预算)(2)'!$A$1:$J$15</definedName>
    <definedName name="_xlnm.Print_Area" localSheetId="20">'21、政府性基金'!$A$1:$R$7</definedName>
    <definedName name="_xlnm.Print_Area" localSheetId="21">'22、政府性基金(政府预算)'!$A$1:$Q$7</definedName>
    <definedName name="_xlnm.Print_Area" localSheetId="22">'23、专户'!$A$1:$R$10</definedName>
    <definedName name="_xlnm.Print_Area" localSheetId="23">'24、专户(政府预算)'!$A$1:$Q$10</definedName>
    <definedName name="_xlnm.Print_Area" localSheetId="24">'25、经费拨款'!$A$1:$R$26</definedName>
    <definedName name="_xlnm.Print_Area" localSheetId="25">'26、经费拨款(政府预算)'!$A$1:$Q$26</definedName>
    <definedName name="_xlnm.Print_Area" localSheetId="26">'27、专项'!$A$1:$L$9</definedName>
    <definedName name="_xlnm.Print_Area" localSheetId="27">'28、三公'!$A$1:$G$13</definedName>
    <definedName name="_xlnm.Print_Area" localSheetId="28">'29、项目支出绩效目标表'!$A$1:$K$9</definedName>
    <definedName name="_xlnm.Print_Area" localSheetId="2">'3、部门支出总表'!$A$1:$T$25</definedName>
    <definedName name="_xlnm.Print_Area" localSheetId="29">'30、部门整体支出绩效目标表'!$A$1:$N$8</definedName>
    <definedName name="_xlnm.Print_Area" localSheetId="3">'4、部门支出总表(分类)'!$A$1:$Q$29</definedName>
    <definedName name="_xlnm.Print_Area" localSheetId="4">'5、支出分类(政府预算)'!$A$1:$Q$28</definedName>
    <definedName name="_xlnm.Print_Area" localSheetId="5">'6、基本-工资福利'!$A$1:$U$20</definedName>
    <definedName name="_xlnm.Print_Area" localSheetId="6">'7、工资福利(政府预算)'!$A$1:$M$20</definedName>
    <definedName name="_xlnm.Print_Area" localSheetId="7">'8、基本-商品服务'!$A$1:$Y$12</definedName>
    <definedName name="_xlnm.Print_Area" localSheetId="8">'9、商品服务(政府预算)'!$A$1:$Q$14</definedName>
    <definedName name="_xlnm.Print_Titles" localSheetId="0">'1、部门收支总表'!$1:$5</definedName>
    <definedName name="_xlnm.Print_Titles" localSheetId="9">'10、基本-个人家庭'!$1:$5</definedName>
    <definedName name="_xlnm.Print_Titles" localSheetId="10">'11、个人家庭(政府预算)'!$1:$6</definedName>
    <definedName name="_xlnm.Print_Titles" localSheetId="12">'13、一般预算支出表'!$1:$7</definedName>
    <definedName name="_xlnm.Print_Titles" localSheetId="13">'14、一般预算基本支出表'!$1:$6</definedName>
    <definedName name="_xlnm.Print_Titles" localSheetId="14">'15、一般-工资福利'!$1:$5</definedName>
    <definedName name="_xlnm.Print_Titles" localSheetId="15">'16、工资福利(政府预算)(2)'!$1:$6</definedName>
    <definedName name="_xlnm.Print_Titles" localSheetId="16">'17、一般-商品服务'!$1:$5</definedName>
    <definedName name="_xlnm.Print_Titles" localSheetId="17">'18、商品服务(政府预算)(2)'!$1:$6</definedName>
    <definedName name="_xlnm.Print_Titles" localSheetId="18">'19、一般-个人家庭'!$1:$5</definedName>
    <definedName name="_xlnm.Print_Titles" localSheetId="1">'2、部门收入总表'!$1:$5</definedName>
    <definedName name="_xlnm.Print_Titles" localSheetId="19">'20、个人家庭(政府预算)(2)'!$1:$6</definedName>
    <definedName name="_xlnm.Print_Titles" localSheetId="20">'21、政府性基金'!$1:$7</definedName>
    <definedName name="_xlnm.Print_Titles" localSheetId="21">'22、政府性基金(政府预算)'!$1:$7</definedName>
    <definedName name="_xlnm.Print_Titles" localSheetId="22">'23、专户'!$1:$10</definedName>
    <definedName name="_xlnm.Print_Titles" localSheetId="23">'24、专户(政府预算)'!$1:$10</definedName>
    <definedName name="_xlnm.Print_Titles" localSheetId="24">'25、经费拨款'!$1:$7</definedName>
    <definedName name="_xlnm.Print_Titles" localSheetId="25">'26、经费拨款(政府预算)'!$1:$7</definedName>
    <definedName name="_xlnm.Print_Titles" localSheetId="26">'27、专项'!$1:$6</definedName>
    <definedName name="_xlnm.Print_Titles" localSheetId="27">'28、三公'!$1:$6</definedName>
    <definedName name="_xlnm.Print_Titles" localSheetId="28">'29、项目支出绩效目标表'!$1:$5</definedName>
    <definedName name="_xlnm.Print_Titles" localSheetId="2">'3、部门支出总表'!$1:$6</definedName>
    <definedName name="_xlnm.Print_Titles" localSheetId="29">'30、部门整体支出绩效目标表'!$1:$7</definedName>
    <definedName name="_xlnm.Print_Titles" localSheetId="3">'4、部门支出总表(分类)'!$1:$6</definedName>
    <definedName name="_xlnm.Print_Titles" localSheetId="4">'5、支出分类(政府预算)'!$1:$7</definedName>
    <definedName name="_xlnm.Print_Titles" localSheetId="5">'6、基本-工资福利'!$1:$5</definedName>
    <definedName name="_xlnm.Print_Titles" localSheetId="6">'7、工资福利(政府预算)'!$1:$5</definedName>
    <definedName name="_xlnm.Print_Titles" localSheetId="7">'8、基本-商品服务'!$1:$5</definedName>
    <definedName name="_xlnm.Print_Titles" localSheetId="8">'9、商品服务(政府预算)'!$1:$6</definedName>
  </definedNames>
  <calcPr calcId="144525"/>
</workbook>
</file>

<file path=xl/sharedStrings.xml><?xml version="1.0" encoding="utf-8"?>
<sst xmlns="http://schemas.openxmlformats.org/spreadsheetml/2006/main" count="1415" uniqueCount="317">
  <si>
    <t>附件1：</t>
  </si>
  <si>
    <t>部门收支总体情况表</t>
  </si>
  <si>
    <t>单位名称：桃源县盘塘镇</t>
  </si>
  <si>
    <t>单位:万元</t>
  </si>
  <si>
    <t>收                  入</t>
  </si>
  <si>
    <t xml:space="preserve"> </t>
  </si>
  <si>
    <t>支                  出</t>
  </si>
  <si>
    <t>项         目</t>
  </si>
  <si>
    <t>本年预算</t>
  </si>
  <si>
    <t>项 目</t>
  </si>
  <si>
    <t>项 目(按部门预算经济分类)</t>
  </si>
  <si>
    <t>项 目(按政府预算经济分类)</t>
  </si>
  <si>
    <t>一、一般公共预算拨款</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</si>
  <si>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</si>
  <si>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</si>
  <si>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</si>
  <si>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</si>
  <si>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</si>
  <si>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</si>
  <si>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</si>
  <si>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</si>
  <si>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</si>
  <si>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</si>
  <si>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</si>
  <si>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</si>
  <si>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</si>
  <si>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</si>
  <si>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</si>
  <si>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专项收入</t>
  </si>
  <si>
    <t>五、文化体育与传媒支出</t>
  </si>
  <si>
    <t>二、项目支出</t>
  </si>
  <si>
    <t>五、对事业单位经常性补助</t>
  </si>
  <si>
    <t xml:space="preserve">        国有资源（资产）有偿使用收入</t>
  </si>
  <si>
    <t>六、社会保障和就业支出</t>
  </si>
  <si>
    <t xml:space="preserve">      按项目管理的商品和服务支出</t>
  </si>
  <si>
    <t>六、对事业单位资本性补助</t>
  </si>
  <si>
    <t xml:space="preserve">        政府住房基金收入</t>
  </si>
  <si>
    <t>七、医疗卫生与计划生育支出</t>
  </si>
  <si>
    <t xml:space="preserve">      按项目管理的对个人和家庭的补助</t>
  </si>
  <si>
    <t>七、对企业补助</t>
  </si>
  <si>
    <t xml:space="preserve">        罚没收入</t>
  </si>
  <si>
    <t>八、节能环保支出</t>
  </si>
  <si>
    <t xml:space="preserve">      债务利息及费用支出</t>
  </si>
  <si>
    <t>八、对企业资本性支出</t>
  </si>
  <si>
    <t xml:space="preserve">        其他收入</t>
  </si>
  <si>
    <t>九、城乡社区支出</t>
  </si>
  <si>
    <t xml:space="preserve">      资本性支出(基本建设)</t>
  </si>
  <si>
    <t>九、对个人和家庭的补助</t>
  </si>
  <si>
    <t xml:space="preserve">     常规性追加拨款（补助）</t>
  </si>
  <si>
    <t>十、农林水支出</t>
  </si>
  <si>
    <t xml:space="preserve">      资本性支出</t>
  </si>
  <si>
    <t>十、对社会保障基金补助</t>
  </si>
  <si>
    <t>十一、交通运输支出</t>
  </si>
  <si>
    <t xml:space="preserve">      对企业补助(基本建设)</t>
  </si>
  <si>
    <t>十一、债务利息及费用支出</t>
  </si>
  <si>
    <t>二、政府性基金预算拨款（补助）</t>
  </si>
  <si>
    <t>十二、资源勘探信息等支出</t>
  </si>
  <si>
    <t xml:space="preserve">      对企业补助</t>
  </si>
  <si>
    <t>十二、其他支出</t>
  </si>
  <si>
    <t>三、财政专户管理的非税收入拨款（补助）</t>
  </si>
  <si>
    <t>十三、商业服务业等支出</t>
  </si>
  <si>
    <t xml:space="preserve">      对社会保障基金补助</t>
  </si>
  <si>
    <t>十三、事业单位经营服务支出</t>
  </si>
  <si>
    <t>十四、金融支出</t>
  </si>
  <si>
    <t xml:space="preserve">      其他支出</t>
  </si>
  <si>
    <t>四、上级补助收入</t>
  </si>
  <si>
    <t>十五、国土海洋气象等支出</t>
  </si>
  <si>
    <t>三、事业单位经营服务支出</t>
  </si>
  <si>
    <t xml:space="preserve">      一般公共预算补助</t>
  </si>
  <si>
    <t>十六、住房保障支出</t>
  </si>
  <si>
    <t xml:space="preserve">      政府性基金补助</t>
  </si>
  <si>
    <t>十七、粮油物资储备支出</t>
  </si>
  <si>
    <t>十八、其他支出</t>
  </si>
  <si>
    <t>五、其他收入</t>
  </si>
  <si>
    <t>十九、国有资本经营预算支出</t>
  </si>
  <si>
    <t>二十、债务还本支出</t>
  </si>
  <si>
    <t>二十一、债务付息支出</t>
  </si>
  <si>
    <t>六、上年结转</t>
  </si>
  <si>
    <t>二十二、债务发行费用支出</t>
  </si>
  <si>
    <t>本　年　支　出　合　计</t>
  </si>
  <si>
    <t>收  入  总  计</t>
  </si>
  <si>
    <t>支  出  总  计</t>
  </si>
  <si>
    <t>附件2：</t>
  </si>
  <si>
    <t>部门收入总体情况表</t>
  </si>
  <si>
    <t>单位：万元</t>
  </si>
  <si>
    <t>单位</t>
  </si>
  <si>
    <t>总计</t>
  </si>
  <si>
    <t>单位代码</t>
  </si>
  <si>
    <t>单位名称</t>
  </si>
  <si>
    <t>一般公共预算拨款</t>
  </si>
  <si>
    <t>政府性基金拨款</t>
  </si>
  <si>
    <t>纳入专户管理的非税收入拨款</t>
  </si>
  <si>
    <t>上级补助收入</t>
  </si>
  <si>
    <t>其他收入</t>
  </si>
  <si>
    <t>上年结转</t>
  </si>
  <si>
    <t>小计</t>
  </si>
  <si>
    <t>经费拨款</t>
  </si>
  <si>
    <t>纳入一般公共预算管理的非税收入拨款</t>
  </si>
  <si>
    <t>常规性经费追加拨款（补助）</t>
  </si>
  <si>
    <t>一般公共预算补助</t>
  </si>
  <si>
    <t>政府性基金补助</t>
  </si>
  <si>
    <t>一般公共预算结转</t>
  </si>
  <si>
    <t>政府性基金预算结转</t>
  </si>
  <si>
    <t>纳入专户管理的非税收入结转</t>
  </si>
  <si>
    <t>其他结转</t>
  </si>
  <si>
    <t>合计</t>
  </si>
  <si>
    <t>900009001</t>
  </si>
  <si>
    <t>桃源县盘塘镇</t>
  </si>
  <si>
    <t>附件3：</t>
  </si>
  <si>
    <t>部门支出总体情况表</t>
  </si>
  <si>
    <t>科目</t>
  </si>
  <si>
    <t>科目编码</t>
  </si>
  <si>
    <t>科目名称</t>
  </si>
  <si>
    <t>类</t>
  </si>
  <si>
    <t>款</t>
  </si>
  <si>
    <t>项</t>
  </si>
  <si>
    <r>
      <rPr>
        <b/>
        <sz val="10"/>
        <rFont val="宋体"/>
        <charset val="134"/>
      </rPr>
      <t>0</t>
    </r>
    <r>
      <rPr>
        <b/>
        <sz val="10"/>
        <rFont val="宋体"/>
        <charset val="134"/>
      </rPr>
      <t>3</t>
    </r>
  </si>
  <si>
    <r>
      <rPr>
        <b/>
        <sz val="10"/>
        <rFont val="宋体"/>
        <charset val="134"/>
      </rPr>
      <t>0</t>
    </r>
    <r>
      <rPr>
        <b/>
        <sz val="10"/>
        <rFont val="宋体"/>
        <charset val="134"/>
      </rPr>
      <t>1</t>
    </r>
  </si>
  <si>
    <t>行政运行</t>
  </si>
  <si>
    <t>210</t>
  </si>
  <si>
    <t>07</t>
  </si>
  <si>
    <t>99</t>
  </si>
  <si>
    <t>其他计划生育事务支出</t>
  </si>
  <si>
    <t>207</t>
  </si>
  <si>
    <t>01</t>
  </si>
  <si>
    <t>212</t>
  </si>
  <si>
    <t>其他城乡社区支出</t>
  </si>
  <si>
    <t>213</t>
  </si>
  <si>
    <t>04</t>
  </si>
  <si>
    <t>事业运行</t>
  </si>
  <si>
    <t>02</t>
  </si>
  <si>
    <t>林业事业机构</t>
  </si>
  <si>
    <t>03</t>
  </si>
  <si>
    <t>水利行业业务管理</t>
  </si>
  <si>
    <t>224</t>
  </si>
  <si>
    <t>50</t>
  </si>
  <si>
    <t>05</t>
  </si>
  <si>
    <t>对村民委员会和村党支部的补助</t>
  </si>
  <si>
    <t>附件4：</t>
  </si>
  <si>
    <t>部门支出总表(按部门预算经济分类)</t>
  </si>
  <si>
    <t>功能科目</t>
  </si>
  <si>
    <t>基本支出</t>
  </si>
  <si>
    <t>项目支出</t>
  </si>
  <si>
    <t>工资福利支出</t>
  </si>
  <si>
    <t>一般商品和服务支出</t>
  </si>
  <si>
    <t>对个人和家庭的补助</t>
  </si>
  <si>
    <t>专项商品和服务支出</t>
  </si>
  <si>
    <t>对个人和家庭的补助（项目）</t>
  </si>
  <si>
    <t>对企事业
单位
补贴</t>
  </si>
  <si>
    <t>债务利息支出</t>
  </si>
  <si>
    <t>资本性支出(基本建设)</t>
  </si>
  <si>
    <t>其他资本性支出</t>
  </si>
  <si>
    <t>对附属单位的补助</t>
  </si>
  <si>
    <t>其他支出</t>
  </si>
  <si>
    <t>附件5：</t>
  </si>
  <si>
    <t>部门支出总表(按政府预算经济分类)</t>
  </si>
  <si>
    <t>功能科目名称</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</si>
  <si>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</si>
  <si>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</si>
  <si>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</si>
  <si>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</si>
  <si>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</si>
  <si>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</si>
  <si>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</si>
  <si>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</si>
  <si>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</si>
  <si>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</si>
  <si>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债务利息及费用支出</t>
  </si>
  <si>
    <t xml:space="preserve">    201</t>
  </si>
  <si>
    <t xml:space="preserve">    行政运行</t>
  </si>
  <si>
    <t>附件6：</t>
  </si>
  <si>
    <t>省级基本支出预算明细表-工资福利支出(按部门预算经济分类)</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</si>
  <si>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</si>
  <si>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</si>
  <si>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</si>
  <si>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</si>
  <si>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</si>
  <si>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</si>
  <si>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</si>
  <si>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</si>
  <si>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</si>
  <si>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</si>
  <si>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</si>
  <si>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</si>
  <si>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</si>
  <si>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</si>
  <si>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</si>
  <si>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附件7：</t>
  </si>
  <si>
    <t>省级基本支出预算明细表-工资福利支出(按政府预算经济分类)</t>
  </si>
  <si>
    <t>工资奖金津补贴</t>
  </si>
  <si>
    <t>其他对事业单位补助</t>
  </si>
  <si>
    <t>附件8：</t>
  </si>
  <si>
    <t>省级基本支出预算明细表-商品和服务支出(按部门预算经济分类)</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</si>
  <si>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</si>
  <si>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</si>
  <si>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</si>
  <si>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</si>
  <si>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</si>
  <si>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</si>
  <si>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</si>
  <si>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</si>
  <si>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</si>
  <si>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</si>
  <si>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</si>
  <si>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</si>
  <si>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</si>
  <si>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</si>
  <si>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</si>
  <si>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</si>
  <si>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</si>
  <si>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</si>
  <si>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</si>
  <si>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</si>
  <si>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其他商品和服务支出</t>
  </si>
  <si>
    <t>附件9：</t>
  </si>
  <si>
    <t>省级基本支出预算明细表-商品和服务支出(按政府预算经济分类)</t>
  </si>
  <si>
    <t>办公经费</t>
  </si>
  <si>
    <t>委托业务费</t>
  </si>
  <si>
    <t>商品和服务支出</t>
  </si>
  <si>
    <t>附件10：</t>
  </si>
  <si>
    <t>省级基本支出预算明细表-对个人和家庭的补助(按部门预算经济分类)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</si>
  <si>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</si>
  <si>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</si>
  <si>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</si>
  <si>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</si>
  <si>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</si>
  <si>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</si>
  <si>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</si>
  <si>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</si>
  <si>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</si>
  <si>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</si>
  <si>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其他对个人和家庭的补助</t>
  </si>
  <si>
    <t>208</t>
  </si>
  <si>
    <t>20</t>
  </si>
  <si>
    <t>临时救助支出</t>
  </si>
  <si>
    <t>附件11：</t>
  </si>
  <si>
    <t>省级基本支出预算明细表-对个人和家庭的补助(按政府预算经济分类)</t>
  </si>
  <si>
    <t>社会福利和救济</t>
  </si>
  <si>
    <t>离退休费</t>
  </si>
  <si>
    <t>附件12：</t>
  </si>
  <si>
    <t>财政拨款收支总体情况表</t>
  </si>
  <si>
    <t>一般公共预算</t>
  </si>
  <si>
    <t>政府性基金预算</t>
  </si>
  <si>
    <t>国有资本经营预算</t>
  </si>
  <si>
    <t>二、政府性基金拨款</t>
  </si>
  <si>
    <t>三、国有资本经营预算拨款</t>
  </si>
  <si>
    <t>本 年 收 入 合 计</t>
  </si>
  <si>
    <t>附件13：</t>
  </si>
  <si>
    <t>一般公共预算支出情况表</t>
  </si>
  <si>
    <t>附件14：</t>
  </si>
  <si>
    <t>一般公共预算基本支出情况表</t>
  </si>
  <si>
    <t>单位名称：津市市汪家桥街道办事处</t>
  </si>
  <si>
    <t>附件15：</t>
  </si>
  <si>
    <t>一般公共预算基本支出预算明细表-工资福利支出(按部门预算经济分类)</t>
  </si>
  <si>
    <t>附件16：</t>
  </si>
  <si>
    <t>一般公共预算基本支出预算明细表-工资福利支出(按政府预算经济分类)</t>
  </si>
  <si>
    <t>附件17：</t>
  </si>
  <si>
    <t>一般公共预算基本支出预算明细表-商品和服务支出(按部门预算经济分类)</t>
  </si>
  <si>
    <t>其他交通费</t>
  </si>
  <si>
    <t>其他一般商品和服务支出</t>
  </si>
  <si>
    <t>附件18：</t>
  </si>
  <si>
    <t>一般公共预算基本支出预算明细表-商品和服务支出(按政府预算经济分类)</t>
  </si>
  <si>
    <t>附件19：</t>
  </si>
  <si>
    <t>一般公共预算基本支出预算明细表-对个人和家庭的补助(按部门预算经济分类)</t>
  </si>
  <si>
    <t>附件20：</t>
  </si>
  <si>
    <t>一般公共预算基本支出预算明细表-对个人和家庭的补助(按政府预算经济分类)</t>
  </si>
  <si>
    <t>附件21：</t>
  </si>
  <si>
    <t>政府性基金预算支出情况表(按部门预算经济分类)</t>
  </si>
  <si>
    <t>附件22：</t>
  </si>
  <si>
    <t>政府性基金预算支出情况表(按政府预算经济分类)</t>
  </si>
  <si>
    <t>附件23：</t>
  </si>
  <si>
    <t>纳入专户管理的非税收入拨款预算分类汇总表(按部门预算经济分类)</t>
  </si>
  <si>
    <t>附件24：</t>
  </si>
  <si>
    <t>纳入专户管理的非税收入拨款预算分类汇总表(按政府预算经济分类)</t>
  </si>
  <si>
    <t>附件25：</t>
  </si>
  <si>
    <t>一般公共预算拨款--经费拨款预算表(按部门预算经济分类)</t>
  </si>
  <si>
    <t>附件26：</t>
  </si>
  <si>
    <t>一般公共预算拨款--经费拨款预算表(按政府预算经济分类)</t>
  </si>
  <si>
    <t>附件27：</t>
  </si>
  <si>
    <t>专项资金预算汇总表</t>
  </si>
  <si>
    <t>专项名称</t>
  </si>
  <si>
    <t>附件28：</t>
  </si>
  <si>
    <t>一般公共预算“三公”经费预算表</t>
  </si>
  <si>
    <t>三公经费预算数(一般公共预算拨款)</t>
  </si>
  <si>
    <t>公务用车购置及运行费</t>
  </si>
  <si>
    <t>其中：</t>
  </si>
  <si>
    <t>因公出国(境)费用</t>
  </si>
  <si>
    <t>公务用车购置费</t>
  </si>
  <si>
    <t>注：1、本表公开内容为“三公”经费预算一般公共预算拨款安排情况；</t>
  </si>
  <si>
    <t xml:space="preserve">    2、一般公共预算拨款包括经费拨款和纳入一般公共预算管理的非税收入拨款。</t>
  </si>
  <si>
    <t>附件29：</t>
  </si>
  <si>
    <t>项目支出绩效目标表</t>
  </si>
  <si>
    <t>单位(项目支出)名称</t>
  </si>
  <si>
    <t>项目支出性质</t>
  </si>
  <si>
    <t>资金总额</t>
  </si>
  <si>
    <t>资金投向</t>
  </si>
  <si>
    <t>资金管理办法</t>
  </si>
  <si>
    <t>立项依据</t>
  </si>
  <si>
    <t>长期绩效目标</t>
  </si>
  <si>
    <t>年度绩效目标</t>
  </si>
  <si>
    <t>年度实施进度计划</t>
  </si>
  <si>
    <t>保障措施</t>
  </si>
  <si>
    <t>表30：</t>
  </si>
  <si>
    <t>整体支出绩效目标表</t>
  </si>
  <si>
    <t>部门名称</t>
  </si>
  <si>
    <t>年度预算申请</t>
  </si>
  <si>
    <t>部门职能职责描述</t>
  </si>
  <si>
    <t>整体绩效目标</t>
  </si>
  <si>
    <t>部门整体支出年度绩效目标</t>
  </si>
  <si>
    <t>按收入性质分</t>
  </si>
  <si>
    <t>按支出性质分</t>
  </si>
  <si>
    <t>产出指标</t>
  </si>
  <si>
    <t>效益指标</t>
  </si>
  <si>
    <t>国有资本经营预算拨款</t>
  </si>
  <si>
    <t>纳入专户的非税收入拨款</t>
  </si>
  <si>
    <t>其他资金</t>
  </si>
  <si>
    <t>提高居民生活品质和水平，提供休闲娱乐场所；调解居民矛盾，促进邻里和谐；统一建设改造居（村）级服务平台，便民利民，提升群众满意度。</t>
  </si>
</sst>
</file>

<file path=xl/styles.xml><?xml version="1.0" encoding="utf-8"?>
<styleSheet xmlns="http://schemas.openxmlformats.org/spreadsheetml/2006/main">
  <numFmts count="11">
    <numFmt numFmtId="176" formatCode=";;"/>
    <numFmt numFmtId="44" formatCode="_ &quot;￥&quot;* #,##0.00_ ;_ &quot;￥&quot;* \-#,##0.00_ ;_ &quot;￥&quot;* &quot;-&quot;??_ ;_ @_ "/>
    <numFmt numFmtId="42" formatCode="_ &quot;￥&quot;* #,##0_ ;_ &quot;￥&quot;* \-#,##0_ ;_ &quot;￥&quot;* &quot;-&quot;_ ;_ @_ "/>
    <numFmt numFmtId="177" formatCode="* #,##0.00;* \-#,##0.00;* &quot;&quot;??;@"/>
    <numFmt numFmtId="41" formatCode="_ * #,##0_ ;_ * \-#,##0_ ;_ * &quot;-&quot;_ ;_ @_ "/>
    <numFmt numFmtId="43" formatCode="_ * #,##0.00_ ;_ * \-#,##0.00_ ;_ * &quot;-&quot;??_ ;_ @_ "/>
    <numFmt numFmtId="178" formatCode="#,##0.0_ "/>
    <numFmt numFmtId="179" formatCode="0.00_ "/>
    <numFmt numFmtId="180" formatCode="#,##0.00_ "/>
    <numFmt numFmtId="181" formatCode="0.00_);[Red]\(0.00\)"/>
    <numFmt numFmtId="182" formatCode="0000"/>
  </numFmts>
  <fonts count="42">
    <font>
      <sz val="9"/>
      <name val="宋体"/>
      <charset val="134"/>
    </font>
    <font>
      <b/>
      <sz val="10"/>
      <name val="宋体"/>
      <charset val="134"/>
    </font>
    <font>
      <b/>
      <sz val="22"/>
      <name val="宋体"/>
      <charset val="134"/>
    </font>
    <font>
      <b/>
      <sz val="9"/>
      <name val="宋体"/>
      <charset val="134"/>
    </font>
    <font>
      <sz val="10"/>
      <name val="宋体"/>
      <charset val="134"/>
    </font>
    <font>
      <b/>
      <sz val="10"/>
      <color indexed="8"/>
      <name val="宋体"/>
      <charset val="134"/>
    </font>
    <font>
      <b/>
      <sz val="18"/>
      <name val="宋体"/>
      <charset val="134"/>
    </font>
    <font>
      <sz val="9"/>
      <color indexed="10"/>
      <name val="宋体"/>
      <charset val="134"/>
    </font>
    <font>
      <sz val="10"/>
      <name val="宋体"/>
      <charset val="134"/>
    </font>
    <font>
      <b/>
      <sz val="10"/>
      <color indexed="10"/>
      <name val="宋体"/>
      <charset val="134"/>
    </font>
    <font>
      <b/>
      <sz val="9"/>
      <color indexed="8"/>
      <name val="宋体"/>
      <charset val="134"/>
    </font>
    <font>
      <b/>
      <sz val="10"/>
      <name val="宋体"/>
      <charset val="134"/>
    </font>
    <font>
      <b/>
      <sz val="9"/>
      <color indexed="10"/>
      <name val="宋体"/>
      <charset val="134"/>
    </font>
    <font>
      <b/>
      <sz val="16"/>
      <name val="宋体"/>
      <charset val="134"/>
    </font>
    <font>
      <sz val="12"/>
      <name val="宋体"/>
      <charset val="134"/>
    </font>
    <font>
      <b/>
      <sz val="9"/>
      <name val="宋体"/>
      <charset val="134"/>
    </font>
    <font>
      <sz val="9"/>
      <name val="宋体"/>
      <charset val="134"/>
    </font>
    <font>
      <sz val="9"/>
      <color indexed="8"/>
      <name val="宋体"/>
      <charset val="134"/>
    </font>
    <font>
      <b/>
      <sz val="18"/>
      <color indexed="8"/>
      <name val="宋体"/>
      <charset val="134"/>
    </font>
    <font>
      <sz val="10"/>
      <color indexed="8"/>
      <name val="宋体"/>
      <charset val="134"/>
    </font>
    <font>
      <sz val="10"/>
      <color indexed="8"/>
      <name val="宋体"/>
      <charset val="134"/>
    </font>
    <font>
      <sz val="9"/>
      <color indexed="8"/>
      <name val="宋体"/>
      <charset val="134"/>
    </font>
    <font>
      <b/>
      <sz val="11"/>
      <color theme="1"/>
      <name val="宋体"/>
      <charset val="0"/>
      <scheme val="minor"/>
    </font>
    <font>
      <b/>
      <sz val="11"/>
      <color theme="3"/>
      <name val="宋体"/>
      <charset val="134"/>
      <scheme val="minor"/>
    </font>
    <font>
      <sz val="11"/>
      <color theme="1"/>
      <name val="宋体"/>
      <charset val="134"/>
      <scheme val="minor"/>
    </font>
    <font>
      <sz val="11"/>
      <color rgb="FF9C0006"/>
      <name val="宋体"/>
      <charset val="0"/>
      <scheme val="minor"/>
    </font>
    <font>
      <b/>
      <sz val="15"/>
      <color theme="3"/>
      <name val="宋体"/>
      <charset val="134"/>
      <scheme val="minor"/>
    </font>
    <font>
      <sz val="11"/>
      <color rgb="FFFF0000"/>
      <name val="宋体"/>
      <charset val="0"/>
      <scheme val="minor"/>
    </font>
    <font>
      <u/>
      <sz val="11"/>
      <color rgb="FF80008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b/>
      <sz val="11"/>
      <color rgb="FF3F3F3F"/>
      <name val="宋体"/>
      <charset val="0"/>
      <scheme val="minor"/>
    </font>
    <font>
      <b/>
      <sz val="18"/>
      <color theme="3"/>
      <name val="宋体"/>
      <charset val="134"/>
      <scheme val="minor"/>
    </font>
    <font>
      <sz val="11"/>
      <color rgb="FFFA7D00"/>
      <name val="宋体"/>
      <charset val="0"/>
      <scheme val="minor"/>
    </font>
    <font>
      <b/>
      <sz val="13"/>
      <color theme="3"/>
      <name val="宋体"/>
      <charset val="134"/>
      <scheme val="minor"/>
    </font>
    <font>
      <u/>
      <sz val="11"/>
      <color rgb="FF0000FF"/>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i/>
      <sz val="11"/>
      <color rgb="FF7F7F7F"/>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rgb="FFFFC7CE"/>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8"/>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bgColor indexed="64"/>
      </patternFill>
    </fill>
  </fills>
  <borders count="22">
    <border>
      <left/>
      <right/>
      <top/>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24" fillId="0" borderId="0" applyFont="0" applyFill="0" applyBorder="0" applyAlignment="0" applyProtection="0">
      <alignment vertical="center"/>
    </xf>
    <xf numFmtId="0" fontId="30" fillId="11" borderId="0" applyNumberFormat="0" applyBorder="0" applyAlignment="0" applyProtection="0">
      <alignment vertical="center"/>
    </xf>
    <xf numFmtId="0" fontId="29" fillId="5" borderId="17"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30" fillId="7" borderId="0" applyNumberFormat="0" applyBorder="0" applyAlignment="0" applyProtection="0">
      <alignment vertical="center"/>
    </xf>
    <xf numFmtId="0" fontId="25" fillId="4" borderId="0" applyNumberFormat="0" applyBorder="0" applyAlignment="0" applyProtection="0">
      <alignment vertical="center"/>
    </xf>
    <xf numFmtId="43" fontId="24" fillId="0" borderId="0" applyFont="0" applyFill="0" applyBorder="0" applyAlignment="0" applyProtection="0">
      <alignment vertical="center"/>
    </xf>
    <xf numFmtId="0" fontId="31" fillId="13" borderId="0" applyNumberFormat="0" applyBorder="0" applyAlignment="0" applyProtection="0">
      <alignment vertical="center"/>
    </xf>
    <xf numFmtId="0" fontId="37" fillId="0" borderId="0" applyNumberFormat="0" applyFill="0" applyBorder="0" applyAlignment="0" applyProtection="0">
      <alignment vertical="center"/>
    </xf>
    <xf numFmtId="9" fontId="24" fillId="0" borderId="0" applyFont="0" applyFill="0" applyBorder="0" applyAlignment="0" applyProtection="0">
      <alignment vertical="center"/>
    </xf>
    <xf numFmtId="0" fontId="28" fillId="0" borderId="0" applyNumberFormat="0" applyFill="0" applyBorder="0" applyAlignment="0" applyProtection="0">
      <alignment vertical="center"/>
    </xf>
    <xf numFmtId="0" fontId="24" fillId="14" borderId="20" applyNumberFormat="0" applyFont="0" applyAlignment="0" applyProtection="0">
      <alignment vertical="center"/>
    </xf>
    <xf numFmtId="0" fontId="31" fillId="15" borderId="0" applyNumberFormat="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6" fillId="0" borderId="16" applyNumberFormat="0" applyFill="0" applyAlignment="0" applyProtection="0">
      <alignment vertical="center"/>
    </xf>
    <xf numFmtId="0" fontId="36" fillId="0" borderId="16" applyNumberFormat="0" applyFill="0" applyAlignment="0" applyProtection="0">
      <alignment vertical="center"/>
    </xf>
    <xf numFmtId="0" fontId="31" fillId="21" borderId="0" applyNumberFormat="0" applyBorder="0" applyAlignment="0" applyProtection="0">
      <alignment vertical="center"/>
    </xf>
    <xf numFmtId="0" fontId="23" fillId="0" borderId="15" applyNumberFormat="0" applyFill="0" applyAlignment="0" applyProtection="0">
      <alignment vertical="center"/>
    </xf>
    <xf numFmtId="0" fontId="31" fillId="19" borderId="0" applyNumberFormat="0" applyBorder="0" applyAlignment="0" applyProtection="0">
      <alignment vertical="center"/>
    </xf>
    <xf numFmtId="0" fontId="33" fillId="10" borderId="18" applyNumberFormat="0" applyAlignment="0" applyProtection="0">
      <alignment vertical="center"/>
    </xf>
    <xf numFmtId="0" fontId="40" fillId="10" borderId="17" applyNumberFormat="0" applyAlignment="0" applyProtection="0">
      <alignment vertical="center"/>
    </xf>
    <xf numFmtId="0" fontId="39" fillId="17" borderId="21" applyNumberFormat="0" applyAlignment="0" applyProtection="0">
      <alignment vertical="center"/>
    </xf>
    <xf numFmtId="0" fontId="30" fillId="23" borderId="0" applyNumberFormat="0" applyBorder="0" applyAlignment="0" applyProtection="0">
      <alignment vertical="center"/>
    </xf>
    <xf numFmtId="0" fontId="31" fillId="25" borderId="0" applyNumberFormat="0" applyBorder="0" applyAlignment="0" applyProtection="0">
      <alignment vertical="center"/>
    </xf>
    <xf numFmtId="0" fontId="35" fillId="0" borderId="19" applyNumberFormat="0" applyFill="0" applyAlignment="0" applyProtection="0">
      <alignment vertical="center"/>
    </xf>
    <xf numFmtId="0" fontId="22" fillId="0" borderId="14" applyNumberFormat="0" applyFill="0" applyAlignment="0" applyProtection="0">
      <alignment vertical="center"/>
    </xf>
    <xf numFmtId="0" fontId="32" fillId="9" borderId="0" applyNumberFormat="0" applyBorder="0" applyAlignment="0" applyProtection="0">
      <alignment vertical="center"/>
    </xf>
    <xf numFmtId="0" fontId="38" fillId="16" borderId="0" applyNumberFormat="0" applyBorder="0" applyAlignment="0" applyProtection="0">
      <alignment vertical="center"/>
    </xf>
    <xf numFmtId="0" fontId="30" fillId="26" borderId="0" applyNumberFormat="0" applyBorder="0" applyAlignment="0" applyProtection="0">
      <alignment vertical="center"/>
    </xf>
    <xf numFmtId="0" fontId="31" fillId="8" borderId="0" applyNumberFormat="0" applyBorder="0" applyAlignment="0" applyProtection="0">
      <alignment vertical="center"/>
    </xf>
    <xf numFmtId="0" fontId="30" fillId="24"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6" borderId="0" applyNumberFormat="0" applyBorder="0" applyAlignment="0" applyProtection="0">
      <alignment vertical="center"/>
    </xf>
    <xf numFmtId="0" fontId="31" fillId="29" borderId="0" applyNumberFormat="0" applyBorder="0" applyAlignment="0" applyProtection="0">
      <alignment vertical="center"/>
    </xf>
    <xf numFmtId="0" fontId="31" fillId="20" borderId="0" applyNumberFormat="0" applyBorder="0" applyAlignment="0" applyProtection="0">
      <alignment vertical="center"/>
    </xf>
    <xf numFmtId="0" fontId="30" fillId="18" borderId="0" applyNumberFormat="0" applyBorder="0" applyAlignment="0" applyProtection="0">
      <alignment vertical="center"/>
    </xf>
    <xf numFmtId="0" fontId="30" fillId="31" borderId="0" applyNumberFormat="0" applyBorder="0" applyAlignment="0" applyProtection="0">
      <alignment vertical="center"/>
    </xf>
    <xf numFmtId="0" fontId="31" fillId="30" borderId="0" applyNumberFormat="0" applyBorder="0" applyAlignment="0" applyProtection="0">
      <alignment vertical="center"/>
    </xf>
    <xf numFmtId="0" fontId="30" fillId="22" borderId="0" applyNumberFormat="0" applyBorder="0" applyAlignment="0" applyProtection="0">
      <alignment vertical="center"/>
    </xf>
    <xf numFmtId="0" fontId="31" fillId="32" borderId="0" applyNumberFormat="0" applyBorder="0" applyAlignment="0" applyProtection="0">
      <alignment vertical="center"/>
    </xf>
    <xf numFmtId="0" fontId="31" fillId="34" borderId="0" applyNumberFormat="0" applyBorder="0" applyAlignment="0" applyProtection="0">
      <alignment vertical="center"/>
    </xf>
    <xf numFmtId="0" fontId="30" fillId="33" borderId="0" applyNumberFormat="0" applyBorder="0" applyAlignment="0" applyProtection="0">
      <alignment vertical="center"/>
    </xf>
    <xf numFmtId="0" fontId="31" fillId="12" borderId="0" applyNumberFormat="0" applyBorder="0" applyAlignment="0" applyProtection="0">
      <alignment vertical="center"/>
    </xf>
  </cellStyleXfs>
  <cellXfs count="266">
    <xf numFmtId="0" fontId="0" fillId="0" borderId="0" xfId="0"/>
    <xf numFmtId="0" fontId="0" fillId="2" borderId="0" xfId="0" applyFill="1"/>
    <xf numFmtId="0" fontId="1" fillId="0" borderId="0" xfId="0" applyNumberFormat="1" applyFont="1" applyFill="1" applyAlignment="1" applyProtection="1">
      <alignment vertical="center"/>
    </xf>
    <xf numFmtId="0" fontId="2" fillId="0" borderId="0" xfId="0" applyNumberFormat="1" applyFont="1" applyFill="1" applyAlignment="1" applyProtection="1">
      <alignment horizontal="centerContinuous"/>
    </xf>
    <xf numFmtId="0" fontId="1" fillId="0" borderId="0" xfId="0" applyFont="1"/>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Continuous" vertical="center"/>
    </xf>
    <xf numFmtId="0" fontId="1" fillId="0" borderId="2" xfId="0" applyNumberFormat="1" applyFont="1" applyFill="1" applyBorder="1" applyAlignment="1" applyProtection="1">
      <alignment horizontal="centerContinuous" vertical="center"/>
    </xf>
    <xf numFmtId="0" fontId="1" fillId="0" borderId="3"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6" fontId="1" fillId="2" borderId="4" xfId="0" applyNumberFormat="1" applyFont="1" applyFill="1" applyBorder="1" applyAlignment="1" applyProtection="1">
      <alignment vertical="center" wrapText="1"/>
    </xf>
    <xf numFmtId="4" fontId="1" fillId="2" borderId="4" xfId="0" applyNumberFormat="1" applyFont="1" applyFill="1" applyBorder="1" applyAlignment="1" applyProtection="1">
      <alignment horizontal="right" vertical="center" wrapText="1"/>
    </xf>
    <xf numFmtId="4" fontId="1" fillId="2" borderId="1" xfId="0" applyNumberFormat="1" applyFont="1" applyFill="1" applyBorder="1" applyAlignment="1" applyProtection="1">
      <alignment horizontal="right" vertical="center" wrapText="1"/>
    </xf>
    <xf numFmtId="49" fontId="3" fillId="2" borderId="4" xfId="0" applyNumberFormat="1" applyFont="1" applyFill="1" applyBorder="1" applyAlignment="1" applyProtection="1">
      <alignment horizontal="right" vertical="center" wrapText="1"/>
    </xf>
    <xf numFmtId="4" fontId="1" fillId="2" borderId="9" xfId="0" applyNumberFormat="1" applyFont="1" applyFill="1" applyBorder="1" applyAlignment="1" applyProtection="1">
      <alignment horizontal="right" vertical="center" wrapText="1"/>
    </xf>
    <xf numFmtId="0" fontId="0" fillId="0" borderId="0" xfId="0" applyFill="1"/>
    <xf numFmtId="0" fontId="1" fillId="2" borderId="0" xfId="0" applyNumberFormat="1" applyFont="1" applyFill="1" applyAlignment="1" applyProtection="1">
      <alignment horizontal="right" vertical="center"/>
    </xf>
    <xf numFmtId="0" fontId="1" fillId="0" borderId="0" xfId="0" applyNumberFormat="1" applyFont="1" applyFill="1" applyAlignment="1" applyProtection="1">
      <alignment horizontal="right" vertical="center"/>
    </xf>
    <xf numFmtId="0" fontId="1" fillId="0" borderId="9" xfId="0" applyNumberFormat="1" applyFont="1" applyFill="1" applyBorder="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0" fillId="0" borderId="0" xfId="0" applyAlignment="1">
      <alignment horizontal="center" vertical="center"/>
    </xf>
    <xf numFmtId="0" fontId="1" fillId="0" borderId="7" xfId="0" applyNumberFormat="1" applyFont="1" applyFill="1" applyBorder="1" applyAlignment="1" applyProtection="1">
      <alignment horizontal="center" vertical="center"/>
    </xf>
    <xf numFmtId="0" fontId="1" fillId="0" borderId="10"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vertical="center" wrapText="1"/>
    </xf>
    <xf numFmtId="0" fontId="1" fillId="2" borderId="9" xfId="0" applyNumberFormat="1" applyFont="1" applyFill="1" applyBorder="1" applyAlignment="1" applyProtection="1">
      <alignment vertical="center" wrapText="1"/>
    </xf>
    <xf numFmtId="0" fontId="1" fillId="2" borderId="0" xfId="0" applyNumberFormat="1" applyFont="1" applyFill="1" applyBorder="1" applyAlignment="1" applyProtection="1">
      <alignment vertical="center" wrapText="1"/>
    </xf>
    <xf numFmtId="0" fontId="4" fillId="2" borderId="4" xfId="0" applyNumberFormat="1" applyFont="1" applyFill="1" applyBorder="1" applyAlignment="1" applyProtection="1">
      <alignment vertical="center" wrapText="1"/>
    </xf>
    <xf numFmtId="9" fontId="1" fillId="2" borderId="9" xfId="0" applyNumberFormat="1" applyFont="1" applyFill="1" applyBorder="1" applyAlignment="1" applyProtection="1">
      <alignment vertical="center" wrapText="1"/>
    </xf>
    <xf numFmtId="9" fontId="1" fillId="2" borderId="4" xfId="0" applyNumberFormat="1" applyFont="1" applyFill="1" applyBorder="1" applyAlignment="1" applyProtection="1">
      <alignment vertical="center" wrapText="1"/>
    </xf>
    <xf numFmtId="9" fontId="1" fillId="2" borderId="0" xfId="0" applyNumberFormat="1" applyFont="1" applyFill="1" applyBorder="1" applyAlignment="1" applyProtection="1">
      <alignment vertical="center" wrapText="1"/>
    </xf>
    <xf numFmtId="0" fontId="0" fillId="0" borderId="0" xfId="0" applyAlignment="1">
      <alignment horizontal="center"/>
    </xf>
    <xf numFmtId="0" fontId="2" fillId="0" borderId="0" xfId="0" applyNumberFormat="1" applyFont="1" applyFill="1" applyAlignment="1" applyProtection="1">
      <alignment horizontal="center"/>
    </xf>
    <xf numFmtId="0" fontId="3" fillId="0" borderId="0" xfId="0" applyNumberFormat="1" applyFont="1" applyFill="1" applyAlignment="1" applyProtection="1">
      <alignment horizontal="left" vertical="center"/>
    </xf>
    <xf numFmtId="0" fontId="3" fillId="3" borderId="0" xfId="0" applyNumberFormat="1" applyFont="1" applyFill="1" applyAlignment="1" applyProtection="1">
      <alignment horizontal="left"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xf>
    <xf numFmtId="49" fontId="3" fillId="2" borderId="4" xfId="0" applyNumberFormat="1" applyFont="1" applyFill="1" applyBorder="1" applyAlignment="1" applyProtection="1">
      <alignment horizontal="left" vertical="center"/>
    </xf>
    <xf numFmtId="49" fontId="3" fillId="2" borderId="4" xfId="0" applyNumberFormat="1" applyFont="1" applyFill="1" applyBorder="1" applyAlignment="1" applyProtection="1">
      <alignment horizontal="center" vertical="center" wrapText="1"/>
    </xf>
    <xf numFmtId="4" fontId="3" fillId="2" borderId="4"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horizontal="left" vertical="center" wrapText="1"/>
    </xf>
    <xf numFmtId="49" fontId="5" fillId="2" borderId="1" xfId="0" applyNumberFormat="1" applyFont="1" applyFill="1" applyBorder="1" applyAlignment="1" applyProtection="1">
      <alignment horizontal="left" vertical="center" wrapText="1"/>
    </xf>
    <xf numFmtId="0" fontId="0" fillId="0" borderId="0" xfId="0" applyFill="1" applyAlignment="1">
      <alignment horizontal="center"/>
    </xf>
    <xf numFmtId="0" fontId="3" fillId="2" borderId="4" xfId="0" applyNumberFormat="1" applyFont="1" applyFill="1" applyBorder="1" applyAlignment="1" applyProtection="1">
      <alignment horizontal="left" vertical="center" wrapText="1"/>
    </xf>
    <xf numFmtId="0" fontId="3" fillId="0" borderId="0" xfId="0" applyNumberFormat="1" applyFont="1" applyFill="1" applyAlignment="1" applyProtection="1"/>
    <xf numFmtId="0" fontId="1" fillId="0" borderId="11" xfId="0" applyNumberFormat="1" applyFont="1" applyFill="1" applyBorder="1" applyAlignment="1" applyProtection="1">
      <alignment horizontal="left" vertical="center"/>
    </xf>
    <xf numFmtId="0" fontId="1" fillId="3" borderId="11" xfId="0" applyNumberFormat="1" applyFont="1" applyFill="1" applyBorder="1" applyAlignment="1" applyProtection="1">
      <alignment horizontal="left" vertical="center"/>
    </xf>
    <xf numFmtId="0" fontId="1" fillId="0" borderId="4" xfId="0" applyNumberFormat="1" applyFont="1" applyFill="1" applyBorder="1" applyAlignment="1" applyProtection="1">
      <alignment horizontal="left" vertical="center" wrapText="1"/>
    </xf>
    <xf numFmtId="49" fontId="1" fillId="2" borderId="4" xfId="0" applyNumberFormat="1" applyFont="1" applyFill="1" applyBorder="1" applyAlignment="1" applyProtection="1">
      <alignment horizontal="left" vertical="center" wrapText="1"/>
    </xf>
    <xf numFmtId="0" fontId="3" fillId="2" borderId="0" xfId="0" applyNumberFormat="1" applyFont="1" applyFill="1" applyProtection="1"/>
    <xf numFmtId="0" fontId="3" fillId="0" borderId="0" xfId="0" applyNumberFormat="1" applyFont="1" applyFill="1" applyAlignment="1" applyProtection="1">
      <alignment vertical="center"/>
    </xf>
    <xf numFmtId="0" fontId="3" fillId="0" borderId="0" xfId="0" applyNumberFormat="1" applyFont="1" applyFill="1" applyProtection="1"/>
    <xf numFmtId="0" fontId="1" fillId="0" borderId="0" xfId="0" applyNumberFormat="1" applyFont="1" applyFill="1" applyAlignment="1" applyProtection="1">
      <alignment vertical="center" wrapText="1"/>
    </xf>
    <xf numFmtId="177" fontId="1" fillId="0" borderId="0" xfId="0" applyNumberFormat="1" applyFont="1" applyFill="1" applyAlignment="1" applyProtection="1">
      <alignment vertical="center"/>
    </xf>
    <xf numFmtId="178" fontId="1" fillId="0" borderId="0" xfId="0" applyNumberFormat="1" applyFont="1" applyFill="1" applyAlignment="1" applyProtection="1">
      <alignment horizontal="right" vertical="center"/>
    </xf>
    <xf numFmtId="0" fontId="6" fillId="0" borderId="0" xfId="0" applyNumberFormat="1" applyFont="1" applyFill="1" applyAlignment="1" applyProtection="1">
      <alignment horizontal="centerContinuous"/>
    </xf>
    <xf numFmtId="0" fontId="1" fillId="2" borderId="11" xfId="0" applyNumberFormat="1" applyFont="1" applyFill="1" applyBorder="1" applyAlignment="1" applyProtection="1">
      <alignment horizontal="centerContinuous" vertical="center"/>
    </xf>
    <xf numFmtId="0" fontId="1" fillId="2" borderId="7"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0" fontId="4" fillId="2" borderId="3" xfId="0" applyNumberFormat="1" applyFont="1" applyFill="1" applyBorder="1" applyAlignment="1" applyProtection="1">
      <alignment horizontal="center" vertical="center" wrapText="1"/>
    </xf>
    <xf numFmtId="0" fontId="4" fillId="2" borderId="9" xfId="0" applyNumberFormat="1" applyFont="1" applyFill="1" applyBorder="1" applyAlignment="1" applyProtection="1">
      <alignment vertical="center" wrapText="1"/>
    </xf>
    <xf numFmtId="0" fontId="4" fillId="2" borderId="10"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horizontal="center" vertical="center" wrapText="1"/>
    </xf>
    <xf numFmtId="0" fontId="4" fillId="2" borderId="10" xfId="0" applyFont="1" applyFill="1" applyBorder="1" applyAlignment="1">
      <alignment horizontal="center" vertical="center" wrapText="1"/>
    </xf>
    <xf numFmtId="0" fontId="4" fillId="2" borderId="8" xfId="0" applyNumberFormat="1" applyFont="1" applyFill="1" applyBorder="1" applyAlignment="1" applyProtection="1">
      <alignment horizontal="center" vertical="center" wrapText="1"/>
    </xf>
    <xf numFmtId="0" fontId="4" fillId="2" borderId="8" xfId="0" applyFont="1" applyFill="1" applyBorder="1" applyAlignment="1">
      <alignment horizontal="center" vertical="center" wrapText="1"/>
    </xf>
    <xf numFmtId="49" fontId="1" fillId="2" borderId="1" xfId="0" applyNumberFormat="1" applyFont="1" applyFill="1" applyBorder="1" applyAlignment="1" applyProtection="1">
      <alignment horizontal="left" vertical="center" wrapText="1"/>
    </xf>
    <xf numFmtId="49" fontId="1" fillId="2" borderId="4" xfId="0" applyNumberFormat="1" applyFont="1" applyFill="1" applyBorder="1" applyAlignment="1" applyProtection="1">
      <alignment horizontal="right" vertical="center" wrapText="1"/>
    </xf>
    <xf numFmtId="4" fontId="1" fillId="2" borderId="3" xfId="0" applyNumberFormat="1" applyFont="1" applyFill="1" applyBorder="1" applyAlignment="1" applyProtection="1">
      <alignment horizontal="right" vertical="center" wrapText="1"/>
    </xf>
    <xf numFmtId="0" fontId="1" fillId="2" borderId="0" xfId="0" applyNumberFormat="1" applyFont="1" applyFill="1" applyAlignment="1" applyProtection="1">
      <alignment horizontal="right"/>
    </xf>
    <xf numFmtId="0" fontId="4" fillId="2" borderId="9" xfId="0" applyNumberFormat="1" applyFont="1" applyFill="1" applyBorder="1" applyAlignment="1" applyProtection="1">
      <alignment horizontal="center" vertical="center" wrapText="1"/>
    </xf>
    <xf numFmtId="0" fontId="3" fillId="2" borderId="4" xfId="0" applyNumberFormat="1" applyFont="1" applyFill="1" applyBorder="1" applyProtection="1"/>
    <xf numFmtId="0" fontId="3" fillId="0" borderId="4" xfId="0" applyNumberFormat="1" applyFont="1" applyFill="1" applyBorder="1" applyAlignment="1" applyProtection="1">
      <alignment vertical="center"/>
    </xf>
    <xf numFmtId="0" fontId="3" fillId="0" borderId="4" xfId="0" applyNumberFormat="1" applyFont="1" applyFill="1" applyBorder="1" applyProtection="1"/>
    <xf numFmtId="0" fontId="7" fillId="0" borderId="0" xfId="0" applyFont="1"/>
    <xf numFmtId="0" fontId="1" fillId="2" borderId="0" xfId="0" applyNumberFormat="1" applyFont="1" applyFill="1" applyAlignment="1" applyProtection="1">
      <alignment horizontal="center" vertical="center" wrapText="1"/>
    </xf>
    <xf numFmtId="0" fontId="6" fillId="0" borderId="0" xfId="0" applyNumberFormat="1" applyFont="1" applyFill="1" applyAlignment="1" applyProtection="1">
      <alignment horizontal="centerContinuous" vertical="center"/>
    </xf>
    <xf numFmtId="0" fontId="1" fillId="2" borderId="5" xfId="0" applyNumberFormat="1" applyFont="1" applyFill="1" applyBorder="1" applyAlignment="1" applyProtection="1">
      <alignment horizontal="center" vertical="center" wrapText="1"/>
    </xf>
    <xf numFmtId="177" fontId="1" fillId="2" borderId="5"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177" fontId="1" fillId="2" borderId="1" xfId="0" applyNumberFormat="1" applyFont="1" applyFill="1" applyBorder="1" applyAlignment="1" applyProtection="1">
      <alignment horizontal="center" vertical="center" wrapText="1"/>
    </xf>
    <xf numFmtId="49" fontId="1" fillId="2" borderId="4" xfId="0" applyNumberFormat="1" applyFont="1" applyFill="1" applyBorder="1" applyAlignment="1" applyProtection="1">
      <alignment horizontal="center" vertical="center" wrapText="1"/>
    </xf>
    <xf numFmtId="176" fontId="1" fillId="2" borderId="4" xfId="0" applyNumberFormat="1" applyFont="1" applyFill="1" applyBorder="1" applyAlignment="1" applyProtection="1">
      <alignment horizontal="left" vertical="center" wrapText="1"/>
    </xf>
    <xf numFmtId="179" fontId="8" fillId="2" borderId="1" xfId="0" applyNumberFormat="1" applyFont="1" applyFill="1" applyBorder="1" applyAlignment="1">
      <alignment horizontal="right" vertical="center" wrapText="1"/>
    </xf>
    <xf numFmtId="4" fontId="8" fillId="2" borderId="4" xfId="0" applyNumberFormat="1" applyFont="1" applyFill="1" applyBorder="1" applyAlignment="1" applyProtection="1">
      <alignment horizontal="right" vertical="center" wrapText="1"/>
    </xf>
    <xf numFmtId="179" fontId="8" fillId="2" borderId="4" xfId="0" applyNumberFormat="1" applyFont="1" applyFill="1" applyBorder="1" applyAlignment="1">
      <alignment horizontal="right" vertical="center" wrapText="1"/>
    </xf>
    <xf numFmtId="4" fontId="8" fillId="2" borderId="9" xfId="0" applyNumberFormat="1" applyFont="1" applyFill="1" applyBorder="1" applyAlignment="1" applyProtection="1">
      <alignment horizontal="right" vertical="center" wrapText="1"/>
    </xf>
    <xf numFmtId="49" fontId="1" fillId="2" borderId="1" xfId="0" applyNumberFormat="1" applyFont="1" applyFill="1" applyBorder="1" applyAlignment="1" applyProtection="1">
      <alignment horizontal="center" vertical="center" wrapText="1"/>
    </xf>
    <xf numFmtId="176" fontId="1" fillId="2" borderId="1" xfId="0" applyNumberFormat="1" applyFont="1" applyFill="1" applyBorder="1" applyAlignment="1" applyProtection="1">
      <alignment horizontal="left" vertical="center" wrapText="1"/>
    </xf>
    <xf numFmtId="4" fontId="1" fillId="2" borderId="0" xfId="0" applyNumberFormat="1" applyFont="1" applyFill="1" applyBorder="1" applyAlignment="1" applyProtection="1">
      <alignment horizontal="right" vertical="center" wrapText="1"/>
    </xf>
    <xf numFmtId="0" fontId="3" fillId="2" borderId="0" xfId="0" applyNumberFormat="1" applyFont="1" applyFill="1" applyAlignment="1" applyProtection="1">
      <alignment horizontal="center" vertical="center" wrapText="1"/>
    </xf>
    <xf numFmtId="180" fontId="3" fillId="0" borderId="0" xfId="0" applyNumberFormat="1" applyFont="1" applyFill="1" applyProtection="1"/>
    <xf numFmtId="4" fontId="9" fillId="2" borderId="4" xfId="0" applyNumberFormat="1" applyFont="1" applyFill="1" applyBorder="1" applyAlignment="1" applyProtection="1">
      <alignment horizontal="right" vertical="center" wrapText="1"/>
    </xf>
    <xf numFmtId="0" fontId="1" fillId="0" borderId="11" xfId="0" applyNumberFormat="1" applyFont="1" applyFill="1" applyBorder="1" applyAlignment="1" applyProtection="1">
      <alignment vertical="center"/>
    </xf>
    <xf numFmtId="0" fontId="1" fillId="3" borderId="11" xfId="0" applyNumberFormat="1" applyFont="1" applyFill="1" applyBorder="1" applyAlignment="1" applyProtection="1">
      <alignment vertical="center"/>
    </xf>
    <xf numFmtId="0" fontId="1" fillId="2" borderId="6" xfId="0" applyNumberFormat="1" applyFont="1" applyFill="1" applyBorder="1" applyAlignment="1" applyProtection="1">
      <alignment horizontal="center" vertical="center" wrapText="1"/>
    </xf>
    <xf numFmtId="0" fontId="1" fillId="2" borderId="9" xfId="0" applyNumberFormat="1" applyFont="1" applyFill="1" applyBorder="1" applyAlignment="1" applyProtection="1">
      <alignment horizontal="center" vertical="center" wrapText="1"/>
    </xf>
    <xf numFmtId="0" fontId="1" fillId="2" borderId="10" xfId="0" applyNumberFormat="1" applyFont="1" applyFill="1" applyBorder="1" applyAlignment="1" applyProtection="1">
      <alignment horizontal="center" vertical="center" wrapText="1"/>
    </xf>
    <xf numFmtId="177" fontId="1" fillId="2" borderId="10" xfId="0" applyNumberFormat="1" applyFont="1" applyFill="1" applyBorder="1" applyAlignment="1" applyProtection="1">
      <alignment horizontal="center" vertical="center" wrapText="1"/>
    </xf>
    <xf numFmtId="179" fontId="10" fillId="2" borderId="10" xfId="0" applyNumberFormat="1" applyFont="1" applyFill="1" applyBorder="1" applyAlignment="1" applyProtection="1">
      <alignment horizontal="center" vertical="center" wrapText="1"/>
    </xf>
    <xf numFmtId="181" fontId="10" fillId="2" borderId="10" xfId="0" applyNumberFormat="1" applyFont="1" applyFill="1" applyBorder="1" applyAlignment="1" applyProtection="1">
      <alignment horizontal="center" vertical="center" wrapText="1"/>
    </xf>
    <xf numFmtId="0" fontId="1" fillId="2" borderId="8" xfId="0" applyNumberFormat="1" applyFont="1" applyFill="1" applyBorder="1" applyAlignment="1" applyProtection="1">
      <alignment horizontal="center" vertical="center" wrapText="1"/>
    </xf>
    <xf numFmtId="177" fontId="1" fillId="2" borderId="8" xfId="0" applyNumberFormat="1" applyFont="1" applyFill="1" applyBorder="1" applyAlignment="1" applyProtection="1">
      <alignment horizontal="center" vertical="center" wrapText="1"/>
    </xf>
    <xf numFmtId="179" fontId="10" fillId="2" borderId="8" xfId="0" applyNumberFormat="1" applyFont="1" applyFill="1" applyBorder="1" applyAlignment="1" applyProtection="1">
      <alignment horizontal="center" vertical="center" wrapText="1"/>
    </xf>
    <xf numFmtId="181" fontId="10" fillId="2" borderId="8" xfId="0" applyNumberFormat="1" applyFont="1" applyFill="1" applyBorder="1" applyAlignment="1" applyProtection="1">
      <alignment horizontal="center" vertical="center" wrapText="1"/>
    </xf>
    <xf numFmtId="0" fontId="3" fillId="0" borderId="4" xfId="0" applyFont="1" applyBorder="1"/>
    <xf numFmtId="179" fontId="10" fillId="2" borderId="4" xfId="0" applyNumberFormat="1" applyFont="1" applyFill="1" applyBorder="1" applyAlignment="1" applyProtection="1">
      <alignment horizontal="center" vertical="center" wrapText="1"/>
    </xf>
    <xf numFmtId="181" fontId="10" fillId="2" borderId="4" xfId="0" applyNumberFormat="1" applyFont="1" applyFill="1" applyBorder="1" applyAlignment="1" applyProtection="1">
      <alignment horizontal="center" vertical="center" wrapText="1"/>
    </xf>
    <xf numFmtId="177" fontId="1" fillId="2" borderId="4" xfId="0" applyNumberFormat="1" applyFont="1" applyFill="1" applyBorder="1" applyAlignment="1" applyProtection="1">
      <alignment horizontal="center" vertical="center" wrapText="1"/>
    </xf>
    <xf numFmtId="0" fontId="1" fillId="2" borderId="11" xfId="0" applyNumberFormat="1" applyFont="1" applyFill="1" applyBorder="1" applyAlignment="1" applyProtection="1">
      <alignment horizontal="left" vertical="center"/>
    </xf>
    <xf numFmtId="0" fontId="1" fillId="2" borderId="11" xfId="0" applyNumberFormat="1" applyFont="1" applyFill="1" applyBorder="1" applyAlignment="1" applyProtection="1">
      <alignment vertical="center"/>
    </xf>
    <xf numFmtId="0" fontId="1" fillId="0" borderId="10" xfId="0" applyNumberFormat="1" applyFont="1" applyFill="1" applyBorder="1" applyAlignment="1" applyProtection="1">
      <alignment horizontal="center" vertical="center"/>
    </xf>
    <xf numFmtId="0" fontId="1" fillId="2" borderId="11"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wrapText="1"/>
    </xf>
    <xf numFmtId="182" fontId="1" fillId="0" borderId="0" xfId="0" applyNumberFormat="1" applyFont="1" applyFill="1" applyAlignment="1" applyProtection="1">
      <alignment horizontal="center" vertical="center" wrapText="1"/>
    </xf>
    <xf numFmtId="0" fontId="1" fillId="0" borderId="0" xfId="0" applyNumberFormat="1" applyFont="1" applyFill="1" applyAlignment="1" applyProtection="1">
      <alignment horizontal="center" vertical="center" wrapText="1"/>
    </xf>
    <xf numFmtId="182" fontId="1" fillId="0" borderId="11" xfId="0" applyNumberFormat="1" applyFont="1" applyFill="1" applyBorder="1" applyAlignment="1" applyProtection="1">
      <alignment horizontal="left" vertical="center"/>
    </xf>
    <xf numFmtId="182" fontId="1" fillId="3" borderId="11" xfId="0" applyNumberFormat="1" applyFont="1" applyFill="1" applyBorder="1" applyAlignment="1" applyProtection="1">
      <alignment horizontal="left" vertical="center"/>
    </xf>
    <xf numFmtId="0" fontId="1" fillId="0" borderId="0" xfId="0" applyNumberFormat="1" applyFont="1" applyFill="1" applyAlignment="1" applyProtection="1">
      <alignment horizontal="center" vertical="center"/>
    </xf>
    <xf numFmtId="0" fontId="1" fillId="2" borderId="4" xfId="0" applyNumberFormat="1" applyFont="1" applyFill="1" applyBorder="1" applyAlignment="1" applyProtection="1">
      <alignment horizontal="center" vertical="center"/>
    </xf>
    <xf numFmtId="0" fontId="1" fillId="2" borderId="10" xfId="0" applyNumberFormat="1" applyFont="1" applyFill="1" applyBorder="1" applyAlignment="1" applyProtection="1">
      <alignment horizontal="center" vertical="center"/>
    </xf>
    <xf numFmtId="49" fontId="11" fillId="2" borderId="1" xfId="0" applyNumberFormat="1" applyFont="1" applyFill="1" applyBorder="1" applyAlignment="1" applyProtection="1">
      <alignment horizontal="center" vertical="center" wrapText="1"/>
    </xf>
    <xf numFmtId="176" fontId="11" fillId="2" borderId="1" xfId="0" applyNumberFormat="1" applyFont="1" applyFill="1" applyBorder="1" applyAlignment="1" applyProtection="1">
      <alignment horizontal="left" vertical="center" wrapText="1"/>
    </xf>
    <xf numFmtId="4" fontId="11" fillId="2" borderId="1" xfId="0" applyNumberFormat="1" applyFont="1" applyFill="1" applyBorder="1" applyAlignment="1" applyProtection="1">
      <alignment horizontal="right" vertical="center" wrapText="1"/>
    </xf>
    <xf numFmtId="4" fontId="9" fillId="2" borderId="1" xfId="0" applyNumberFormat="1" applyFont="1" applyFill="1" applyBorder="1" applyAlignment="1" applyProtection="1">
      <alignment horizontal="right" vertical="center" wrapText="1"/>
    </xf>
    <xf numFmtId="177" fontId="1" fillId="0" borderId="0" xfId="0" applyNumberFormat="1" applyFont="1" applyFill="1" applyAlignment="1" applyProtection="1">
      <alignment horizontal="right" vertical="center" wrapText="1"/>
    </xf>
    <xf numFmtId="0" fontId="1" fillId="0" borderId="11" xfId="0" applyNumberFormat="1" applyFont="1" applyFill="1" applyBorder="1" applyAlignment="1" applyProtection="1">
      <alignment horizontal="right"/>
    </xf>
    <xf numFmtId="0" fontId="7" fillId="0" borderId="0" xfId="0" applyFont="1" applyFill="1"/>
    <xf numFmtId="0" fontId="3" fillId="2" borderId="2" xfId="0" applyNumberFormat="1" applyFont="1" applyFill="1" applyBorder="1" applyProtection="1"/>
    <xf numFmtId="182" fontId="1" fillId="0" borderId="11" xfId="0" applyNumberFormat="1" applyFont="1" applyFill="1" applyBorder="1" applyAlignment="1" applyProtection="1">
      <alignment vertical="center"/>
    </xf>
    <xf numFmtId="182" fontId="1" fillId="3" borderId="11" xfId="0" applyNumberFormat="1" applyFont="1" applyFill="1" applyBorder="1" applyAlignment="1" applyProtection="1">
      <alignment vertical="center"/>
    </xf>
    <xf numFmtId="0" fontId="1" fillId="2" borderId="11" xfId="0" applyNumberFormat="1" applyFont="1" applyFill="1" applyBorder="1" applyAlignment="1" applyProtection="1">
      <alignment horizontal="center" vertical="center"/>
    </xf>
    <xf numFmtId="0" fontId="1" fillId="2" borderId="2" xfId="0" applyNumberFormat="1" applyFont="1" applyFill="1" applyBorder="1" applyAlignment="1" applyProtection="1">
      <alignment horizontal="center" vertical="center"/>
    </xf>
    <xf numFmtId="0" fontId="1" fillId="2" borderId="12" xfId="0" applyNumberFormat="1" applyFont="1" applyFill="1" applyBorder="1" applyAlignment="1" applyProtection="1">
      <alignment horizontal="center" vertical="center" wrapText="1"/>
    </xf>
    <xf numFmtId="177" fontId="1" fillId="0" borderId="0" xfId="0" applyNumberFormat="1" applyFont="1" applyFill="1" applyAlignment="1" applyProtection="1">
      <alignment horizontal="center" vertical="center" wrapText="1"/>
    </xf>
    <xf numFmtId="177" fontId="1" fillId="0" borderId="0" xfId="0" applyNumberFormat="1" applyFont="1" applyFill="1" applyAlignment="1" applyProtection="1">
      <alignment horizontal="center" vertical="center"/>
    </xf>
    <xf numFmtId="0" fontId="1" fillId="2" borderId="2" xfId="0" applyNumberFormat="1" applyFont="1" applyFill="1" applyBorder="1" applyAlignment="1" applyProtection="1">
      <alignment horizontal="center" vertical="center" wrapText="1"/>
    </xf>
    <xf numFmtId="0" fontId="1" fillId="0" borderId="13" xfId="0" applyNumberFormat="1" applyFont="1" applyFill="1" applyBorder="1" applyAlignment="1" applyProtection="1">
      <alignment horizontal="center" vertical="center" wrapText="1"/>
    </xf>
    <xf numFmtId="4" fontId="11" fillId="2" borderId="4" xfId="0" applyNumberFormat="1" applyFont="1" applyFill="1" applyBorder="1" applyAlignment="1" applyProtection="1">
      <alignment horizontal="right" vertical="center" wrapText="1"/>
    </xf>
    <xf numFmtId="177" fontId="6" fillId="0" borderId="0" xfId="0" applyNumberFormat="1" applyFont="1" applyFill="1" applyAlignment="1" applyProtection="1">
      <alignment horizontal="centerContinuous" vertical="center"/>
    </xf>
    <xf numFmtId="0" fontId="1" fillId="2" borderId="4" xfId="0" applyNumberFormat="1" applyFont="1" applyFill="1" applyBorder="1" applyAlignment="1" applyProtection="1">
      <alignment horizontal="centerContinuous" vertical="center"/>
    </xf>
    <xf numFmtId="177" fontId="1" fillId="0" borderId="0" xfId="0" applyNumberFormat="1" applyFont="1" applyFill="1" applyAlignment="1" applyProtection="1">
      <alignment horizontal="right" vertical="center"/>
    </xf>
    <xf numFmtId="177" fontId="1" fillId="0" borderId="0" xfId="0" applyNumberFormat="1" applyFont="1" applyFill="1" applyAlignment="1" applyProtection="1">
      <alignment horizontal="right"/>
    </xf>
    <xf numFmtId="177" fontId="1" fillId="2" borderId="4" xfId="0" applyNumberFormat="1" applyFont="1" applyFill="1" applyBorder="1" applyAlignment="1" applyProtection="1">
      <alignment horizontal="center" vertical="center"/>
    </xf>
    <xf numFmtId="0" fontId="1" fillId="2" borderId="7" xfId="0" applyNumberFormat="1" applyFont="1" applyFill="1" applyBorder="1" applyAlignment="1" applyProtection="1">
      <alignment horizontal="centerContinuous" vertical="center"/>
    </xf>
    <xf numFmtId="0" fontId="1" fillId="0" borderId="7" xfId="0" applyNumberFormat="1" applyFont="1" applyFill="1" applyBorder="1" applyAlignment="1" applyProtection="1">
      <alignment horizontal="centerContinuous" vertical="center"/>
    </xf>
    <xf numFmtId="0" fontId="1" fillId="2" borderId="7" xfId="0" applyNumberFormat="1" applyFont="1" applyFill="1" applyBorder="1" applyAlignment="1" applyProtection="1">
      <alignment horizontal="center" vertical="center"/>
    </xf>
    <xf numFmtId="177" fontId="1" fillId="0" borderId="11" xfId="0" applyNumberFormat="1" applyFont="1" applyFill="1" applyBorder="1" applyAlignment="1" applyProtection="1">
      <alignment horizontal="right"/>
    </xf>
    <xf numFmtId="0" fontId="3" fillId="2" borderId="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2" borderId="0" xfId="0" applyNumberFormat="1" applyFont="1" applyFill="1" applyAlignment="1" applyProtection="1">
      <alignment horizontal="centerContinuous" vertical="center" wrapText="1"/>
    </xf>
    <xf numFmtId="0" fontId="3" fillId="2" borderId="4" xfId="0" applyNumberFormat="1" applyFont="1" applyFill="1" applyBorder="1" applyAlignment="1" applyProtection="1">
      <alignment horizontal="centerContinuous" vertical="center" wrapText="1"/>
    </xf>
    <xf numFmtId="0" fontId="12" fillId="0" borderId="0" xfId="0" applyNumberFormat="1" applyFont="1" applyFill="1" applyProtection="1"/>
    <xf numFmtId="0" fontId="1" fillId="2" borderId="11" xfId="0" applyNumberFormat="1" applyFont="1" applyFill="1" applyBorder="1" applyAlignment="1" applyProtection="1">
      <alignment horizontal="right"/>
    </xf>
    <xf numFmtId="177" fontId="1" fillId="2" borderId="4" xfId="0" applyNumberFormat="1" applyFont="1" applyFill="1" applyBorder="1" applyAlignment="1" applyProtection="1">
      <alignment horizontal="centerContinuous" vertical="center"/>
    </xf>
    <xf numFmtId="176" fontId="11" fillId="2" borderId="4" xfId="0" applyNumberFormat="1" applyFont="1" applyFill="1" applyBorder="1" applyAlignment="1" applyProtection="1">
      <alignment vertical="center" wrapText="1"/>
    </xf>
    <xf numFmtId="0" fontId="13" fillId="0" borderId="0" xfId="0" applyNumberFormat="1" applyFont="1" applyFill="1" applyAlignment="1" applyProtection="1">
      <alignment horizontal="center" vertical="center"/>
    </xf>
    <xf numFmtId="0" fontId="3" fillId="0" borderId="0" xfId="0" applyNumberFormat="1" applyFont="1" applyFill="1" applyAlignment="1" applyProtection="1">
      <alignment horizontal="centerContinuous" vertical="center"/>
    </xf>
    <xf numFmtId="0" fontId="1" fillId="0" borderId="0" xfId="0" applyNumberFormat="1" applyFont="1" applyFill="1" applyAlignment="1" applyProtection="1">
      <alignment horizontal="right"/>
    </xf>
    <xf numFmtId="0" fontId="3" fillId="2" borderId="4" xfId="0" applyNumberFormat="1" applyFont="1" applyFill="1" applyBorder="1" applyAlignment="1" applyProtection="1">
      <alignment horizontal="centerContinuous" vertical="center"/>
    </xf>
    <xf numFmtId="0" fontId="1" fillId="2" borderId="1" xfId="0" applyNumberFormat="1" applyFont="1" applyFill="1" applyBorder="1" applyAlignment="1" applyProtection="1">
      <alignment vertical="center"/>
    </xf>
    <xf numFmtId="4" fontId="1" fillId="2" borderId="10" xfId="0" applyNumberFormat="1" applyFont="1" applyFill="1" applyBorder="1" applyAlignment="1" applyProtection="1">
      <alignment horizontal="right" vertical="center" wrapText="1"/>
    </xf>
    <xf numFmtId="0" fontId="1" fillId="2" borderId="3" xfId="0" applyNumberFormat="1" applyFont="1" applyFill="1" applyBorder="1" applyAlignment="1" applyProtection="1">
      <alignment vertical="center"/>
    </xf>
    <xf numFmtId="4" fontId="1" fillId="2" borderId="2" xfId="0" applyNumberFormat="1" applyFont="1" applyFill="1" applyBorder="1" applyAlignment="1" applyProtection="1">
      <alignment horizontal="right" vertical="center" wrapText="1"/>
    </xf>
    <xf numFmtId="0" fontId="1" fillId="2" borderId="4" xfId="0" applyNumberFormat="1" applyFont="1" applyFill="1" applyBorder="1" applyAlignment="1" applyProtection="1">
      <alignment vertical="center"/>
    </xf>
    <xf numFmtId="0" fontId="1" fillId="2" borderId="3" xfId="0" applyNumberFormat="1" applyFont="1" applyFill="1" applyBorder="1" applyAlignment="1" applyProtection="1">
      <alignment horizontal="left" vertical="center" wrapText="1"/>
    </xf>
    <xf numFmtId="0" fontId="0" fillId="2" borderId="7" xfId="0" applyFill="1" applyBorder="1"/>
    <xf numFmtId="0" fontId="1" fillId="2" borderId="1" xfId="0" applyNumberFormat="1" applyFont="1" applyFill="1" applyBorder="1" applyAlignment="1" applyProtection="1">
      <alignment horizontal="left" vertical="center" wrapText="1"/>
    </xf>
    <xf numFmtId="0" fontId="0" fillId="2" borderId="4" xfId="0" applyFill="1" applyBorder="1"/>
    <xf numFmtId="4" fontId="1" fillId="2" borderId="8" xfId="0" applyNumberFormat="1" applyFont="1" applyFill="1" applyBorder="1" applyAlignment="1" applyProtection="1">
      <alignment horizontal="right" vertical="center" wrapText="1"/>
    </xf>
    <xf numFmtId="4" fontId="1" fillId="2" borderId="0" xfId="0" applyNumberFormat="1" applyFont="1" applyFill="1" applyAlignment="1" applyProtection="1">
      <alignment horizontal="right" vertical="center" wrapText="1"/>
    </xf>
    <xf numFmtId="0" fontId="1" fillId="2" borderId="1"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xf>
    <xf numFmtId="49" fontId="1" fillId="2" borderId="1" xfId="0" applyNumberFormat="1" applyFont="1" applyFill="1" applyBorder="1" applyAlignment="1" applyProtection="1">
      <alignment vertical="center" wrapText="1"/>
    </xf>
    <xf numFmtId="4" fontId="4" fillId="2" borderId="4" xfId="0" applyNumberFormat="1" applyFont="1" applyFill="1" applyBorder="1" applyAlignment="1" applyProtection="1">
      <alignment horizontal="right" vertical="center" wrapText="1"/>
    </xf>
    <xf numFmtId="179" fontId="4" fillId="2" borderId="4" xfId="0" applyNumberFormat="1" applyFont="1" applyFill="1" applyBorder="1" applyAlignment="1" applyProtection="1">
      <alignment horizontal="right" vertical="center" wrapText="1" shrinkToFit="1"/>
      <protection locked="0"/>
    </xf>
    <xf numFmtId="179" fontId="4" fillId="2" borderId="1" xfId="0" applyNumberFormat="1" applyFont="1" applyFill="1" applyBorder="1" applyAlignment="1" applyProtection="1">
      <alignment horizontal="right" vertical="center" wrapText="1" shrinkToFit="1"/>
      <protection locked="0"/>
    </xf>
    <xf numFmtId="182" fontId="1" fillId="3" borderId="0" xfId="0" applyNumberFormat="1" applyFont="1" applyFill="1" applyAlignment="1" applyProtection="1">
      <alignment horizontal="left" vertical="center"/>
    </xf>
    <xf numFmtId="0" fontId="1" fillId="2" borderId="6"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center" vertical="center"/>
    </xf>
    <xf numFmtId="0" fontId="1" fillId="2" borderId="9" xfId="0" applyNumberFormat="1" applyFont="1" applyFill="1" applyBorder="1" applyAlignment="1" applyProtection="1">
      <alignment horizontal="center" vertical="center"/>
    </xf>
    <xf numFmtId="176" fontId="1" fillId="2" borderId="7" xfId="0" applyNumberFormat="1" applyFont="1" applyFill="1" applyBorder="1" applyAlignment="1" applyProtection="1">
      <alignment horizontal="left" vertical="center" wrapText="1"/>
    </xf>
    <xf numFmtId="177" fontId="1" fillId="2" borderId="1" xfId="0" applyNumberFormat="1" applyFont="1" applyFill="1" applyBorder="1" applyAlignment="1" applyProtection="1">
      <alignment horizontal="center" vertical="center"/>
    </xf>
    <xf numFmtId="0" fontId="0" fillId="0" borderId="4" xfId="0" applyNumberFormat="1" applyFont="1" applyFill="1" applyBorder="1" applyProtection="1"/>
    <xf numFmtId="177" fontId="1" fillId="2" borderId="9" xfId="0" applyNumberFormat="1" applyFont="1" applyFill="1" applyBorder="1" applyAlignment="1" applyProtection="1">
      <alignment horizontal="center" vertical="center"/>
    </xf>
    <xf numFmtId="182" fontId="1" fillId="0" borderId="11" xfId="0" applyNumberFormat="1" applyFont="1" applyFill="1" applyBorder="1" applyAlignment="1" applyProtection="1">
      <alignment horizontal="left" vertical="center"/>
      <protection locked="0"/>
    </xf>
    <xf numFmtId="182" fontId="1" fillId="3" borderId="11" xfId="0" applyNumberFormat="1" applyFont="1" applyFill="1" applyBorder="1" applyAlignment="1" applyProtection="1">
      <alignment horizontal="left" vertical="center"/>
      <protection locked="0"/>
    </xf>
    <xf numFmtId="0" fontId="0" fillId="0" borderId="4" xfId="0" applyNumberFormat="1" applyFont="1" applyFill="1" applyBorder="1" applyProtection="1">
      <protection locked="0"/>
    </xf>
    <xf numFmtId="0" fontId="14" fillId="2" borderId="4" xfId="0" applyFont="1" applyFill="1" applyBorder="1" applyAlignment="1">
      <alignment vertical="center"/>
    </xf>
    <xf numFmtId="179" fontId="8" fillId="2" borderId="1" xfId="0" applyNumberFormat="1" applyFont="1" applyFill="1" applyBorder="1" applyAlignment="1" applyProtection="1">
      <alignment horizontal="right" vertical="center" wrapText="1" shrinkToFit="1"/>
      <protection locked="0"/>
    </xf>
    <xf numFmtId="179" fontId="8" fillId="2" borderId="4" xfId="0" applyNumberFormat="1" applyFont="1" applyFill="1" applyBorder="1" applyAlignment="1" applyProtection="1">
      <alignment horizontal="right" vertical="center" wrapText="1" shrinkToFit="1"/>
      <protection locked="0"/>
    </xf>
    <xf numFmtId="177" fontId="1" fillId="2" borderId="7" xfId="0" applyNumberFormat="1" applyFont="1" applyFill="1" applyBorder="1" applyAlignment="1" applyProtection="1">
      <alignment horizontal="center" vertical="center" wrapText="1"/>
    </xf>
    <xf numFmtId="0" fontId="0" fillId="0" borderId="4" xfId="0" applyBorder="1"/>
    <xf numFmtId="0" fontId="7" fillId="2" borderId="0" xfId="0" applyFont="1" applyFill="1"/>
    <xf numFmtId="0" fontId="1" fillId="2" borderId="0" xfId="0" applyNumberFormat="1" applyFont="1" applyFill="1" applyAlignment="1" applyProtection="1">
      <alignment vertical="center"/>
    </xf>
    <xf numFmtId="0" fontId="6" fillId="2" borderId="0" xfId="0" applyNumberFormat="1" applyFont="1" applyFill="1" applyAlignment="1" applyProtection="1">
      <alignment horizontal="centerContinuous" vertical="center"/>
    </xf>
    <xf numFmtId="177" fontId="1" fillId="2" borderId="7" xfId="0" applyNumberFormat="1" applyFont="1" applyFill="1" applyBorder="1" applyAlignment="1" applyProtection="1">
      <alignment horizontal="centerContinuous" vertical="center"/>
    </xf>
    <xf numFmtId="0" fontId="11" fillId="2" borderId="1" xfId="0" applyNumberFormat="1" applyFont="1" applyFill="1" applyBorder="1" applyAlignment="1" applyProtection="1">
      <alignment horizontal="center" vertical="center" wrapText="1"/>
    </xf>
    <xf numFmtId="176" fontId="11" fillId="2" borderId="1" xfId="0" applyNumberFormat="1" applyFont="1" applyFill="1" applyBorder="1" applyAlignment="1" applyProtection="1">
      <alignment vertical="center" wrapText="1"/>
    </xf>
    <xf numFmtId="0" fontId="12" fillId="2" borderId="0" xfId="0" applyNumberFormat="1" applyFont="1" applyFill="1" applyProtection="1"/>
    <xf numFmtId="0" fontId="6" fillId="2" borderId="0" xfId="0" applyNumberFormat="1" applyFont="1" applyFill="1" applyAlignment="1" applyProtection="1">
      <alignment horizontal="center" vertical="center"/>
    </xf>
    <xf numFmtId="0" fontId="1" fillId="2" borderId="0" xfId="0" applyNumberFormat="1" applyFont="1" applyFill="1" applyProtection="1"/>
    <xf numFmtId="0" fontId="1" fillId="2" borderId="1" xfId="0" applyNumberFormat="1" applyFont="1" applyFill="1" applyBorder="1" applyAlignment="1" applyProtection="1">
      <alignment vertical="center" wrapText="1"/>
    </xf>
    <xf numFmtId="0" fontId="1" fillId="2" borderId="3" xfId="0" applyNumberFormat="1" applyFont="1" applyFill="1" applyBorder="1" applyAlignment="1" applyProtection="1">
      <alignment vertical="center" wrapText="1"/>
    </xf>
    <xf numFmtId="0" fontId="1" fillId="2" borderId="10" xfId="0" applyNumberFormat="1" applyFont="1" applyFill="1" applyBorder="1" applyAlignment="1" applyProtection="1">
      <alignment vertical="center" wrapText="1"/>
    </xf>
    <xf numFmtId="4" fontId="15" fillId="2" borderId="4" xfId="0" applyNumberFormat="1" applyFont="1" applyFill="1" applyBorder="1" applyAlignment="1" applyProtection="1">
      <alignment horizontal="right" vertical="center" wrapText="1"/>
    </xf>
    <xf numFmtId="4" fontId="15" fillId="2" borderId="1" xfId="0" applyNumberFormat="1" applyFont="1" applyFill="1" applyBorder="1" applyAlignment="1" applyProtection="1">
      <alignment horizontal="right" vertical="center" wrapText="1"/>
    </xf>
    <xf numFmtId="4" fontId="16" fillId="2" borderId="1" xfId="0" applyNumberFormat="1" applyFont="1" applyFill="1" applyBorder="1" applyAlignment="1" applyProtection="1">
      <alignment horizontal="right" vertical="center" wrapText="1"/>
    </xf>
    <xf numFmtId="4" fontId="8" fillId="2" borderId="1" xfId="0" applyNumberFormat="1" applyFont="1" applyFill="1" applyBorder="1" applyAlignment="1" applyProtection="1">
      <alignment horizontal="right" vertical="center" wrapText="1"/>
    </xf>
    <xf numFmtId="0" fontId="0" fillId="2" borderId="4" xfId="0" applyFont="1" applyFill="1" applyBorder="1"/>
    <xf numFmtId="0" fontId="15" fillId="2" borderId="4" xfId="0" applyFont="1" applyFill="1" applyBorder="1"/>
    <xf numFmtId="180" fontId="1" fillId="2" borderId="4" xfId="0" applyNumberFormat="1" applyFont="1" applyFill="1" applyBorder="1" applyAlignment="1">
      <alignment horizontal="right"/>
    </xf>
    <xf numFmtId="0" fontId="0" fillId="2" borderId="0" xfId="0" applyFont="1" applyFill="1"/>
    <xf numFmtId="0" fontId="17" fillId="2" borderId="0" xfId="0" applyFont="1" applyFill="1"/>
    <xf numFmtId="0" fontId="5" fillId="2" borderId="0" xfId="0" applyNumberFormat="1" applyFont="1" applyFill="1" applyAlignment="1" applyProtection="1">
      <alignment vertical="center"/>
    </xf>
    <xf numFmtId="0" fontId="5" fillId="2" borderId="0" xfId="0" applyNumberFormat="1" applyFont="1" applyFill="1" applyAlignment="1" applyProtection="1">
      <alignment vertical="center" wrapText="1"/>
    </xf>
    <xf numFmtId="0" fontId="10" fillId="2" borderId="0" xfId="0" applyNumberFormat="1" applyFont="1" applyFill="1" applyProtection="1"/>
    <xf numFmtId="0" fontId="18" fillId="2" borderId="0" xfId="0" applyNumberFormat="1" applyFont="1" applyFill="1" applyAlignment="1" applyProtection="1">
      <alignment horizontal="center"/>
    </xf>
    <xf numFmtId="0" fontId="5" fillId="2" borderId="11" xfId="0" applyNumberFormat="1" applyFont="1" applyFill="1" applyBorder="1" applyAlignment="1" applyProtection="1">
      <alignment horizontal="left" vertical="center"/>
    </xf>
    <xf numFmtId="0" fontId="5" fillId="2" borderId="0" xfId="0" applyNumberFormat="1" applyFont="1" applyFill="1" applyProtection="1"/>
    <xf numFmtId="0" fontId="5" fillId="2" borderId="4" xfId="0" applyNumberFormat="1" applyFont="1" applyFill="1" applyBorder="1" applyAlignment="1" applyProtection="1">
      <alignment horizontal="center" vertical="center" wrapText="1"/>
    </xf>
    <xf numFmtId="0" fontId="19" fillId="2" borderId="4" xfId="0" applyNumberFormat="1" applyFont="1" applyFill="1" applyBorder="1" applyAlignment="1" applyProtection="1">
      <alignment horizontal="center" vertical="center" wrapText="1"/>
    </xf>
    <xf numFmtId="0" fontId="19" fillId="2" borderId="1" xfId="0" applyNumberFormat="1" applyFont="1" applyFill="1" applyBorder="1" applyAlignment="1" applyProtection="1">
      <alignment horizontal="center" vertical="center" wrapText="1"/>
    </xf>
    <xf numFmtId="0" fontId="19" fillId="2" borderId="3" xfId="0" applyNumberFormat="1" applyFont="1" applyFill="1" applyBorder="1" applyAlignment="1" applyProtection="1">
      <alignment horizontal="center" vertical="center" wrapText="1"/>
    </xf>
    <xf numFmtId="0" fontId="19" fillId="2" borderId="9" xfId="0" applyNumberFormat="1" applyFont="1" applyFill="1" applyBorder="1" applyAlignment="1" applyProtection="1">
      <alignment horizontal="center" vertical="center" wrapText="1"/>
    </xf>
    <xf numFmtId="0" fontId="19" fillId="2" borderId="6" xfId="0" applyNumberFormat="1" applyFont="1" applyFill="1" applyBorder="1" applyAlignment="1" applyProtection="1">
      <alignment horizontal="center" vertical="center" wrapText="1"/>
    </xf>
    <xf numFmtId="0" fontId="19" fillId="2" borderId="7" xfId="0" applyNumberFormat="1" applyFont="1" applyFill="1" applyBorder="1" applyAlignment="1" applyProtection="1">
      <alignment horizontal="center" vertical="center" wrapText="1"/>
    </xf>
    <xf numFmtId="0" fontId="19" fillId="2" borderId="5" xfId="0" applyNumberFormat="1" applyFont="1" applyFill="1" applyBorder="1" applyAlignment="1" applyProtection="1">
      <alignment horizontal="center" vertical="center" wrapText="1"/>
    </xf>
    <xf numFmtId="0" fontId="19" fillId="2" borderId="10" xfId="0" applyFont="1" applyFill="1" applyBorder="1" applyAlignment="1">
      <alignment horizontal="center" vertical="center" wrapText="1"/>
    </xf>
    <xf numFmtId="0" fontId="19" fillId="2" borderId="10" xfId="0" applyNumberFormat="1" applyFont="1" applyFill="1" applyBorder="1" applyAlignment="1" applyProtection="1">
      <alignment horizontal="center" vertical="center" wrapText="1"/>
    </xf>
    <xf numFmtId="0" fontId="19" fillId="2" borderId="7" xfId="0" applyFont="1" applyFill="1" applyBorder="1" applyAlignment="1">
      <alignment horizontal="center" vertical="center" wrapText="1"/>
    </xf>
    <xf numFmtId="176" fontId="5" fillId="2" borderId="1" xfId="0" applyNumberFormat="1" applyFont="1" applyFill="1" applyBorder="1" applyAlignment="1" applyProtection="1">
      <alignment horizontal="left" vertical="center" wrapText="1"/>
    </xf>
    <xf numFmtId="4" fontId="20" fillId="2" borderId="1" xfId="0" applyNumberFormat="1" applyFont="1" applyFill="1" applyBorder="1" applyAlignment="1" applyProtection="1">
      <alignment horizontal="center" vertical="center" wrapText="1"/>
    </xf>
    <xf numFmtId="0" fontId="21" fillId="2" borderId="4" xfId="0" applyNumberFormat="1" applyFont="1" applyFill="1" applyBorder="1" applyAlignment="1" applyProtection="1">
      <alignment horizontal="center"/>
    </xf>
    <xf numFmtId="178" fontId="5" fillId="2" borderId="0" xfId="0" applyNumberFormat="1" applyFont="1" applyFill="1" applyAlignment="1" applyProtection="1">
      <alignment horizontal="right" vertical="center"/>
    </xf>
    <xf numFmtId="178" fontId="5" fillId="2" borderId="0" xfId="0" applyNumberFormat="1" applyFont="1" applyFill="1" applyAlignment="1" applyProtection="1">
      <alignment horizontal="right"/>
    </xf>
    <xf numFmtId="0" fontId="21" fillId="2" borderId="4" xfId="0" applyFont="1" applyFill="1" applyBorder="1" applyAlignment="1">
      <alignment horizontal="center"/>
    </xf>
    <xf numFmtId="0" fontId="17" fillId="2" borderId="4" xfId="0" applyFont="1" applyFill="1" applyBorder="1"/>
    <xf numFmtId="0" fontId="0" fillId="0" borderId="0" xfId="0" applyAlignment="1">
      <alignment vertical="center"/>
    </xf>
    <xf numFmtId="0" fontId="13" fillId="0" borderId="0" xfId="0" applyNumberFormat="1" applyFont="1" applyFill="1" applyAlignment="1" applyProtection="1">
      <alignment horizontal="centerContinuous" vertical="center"/>
    </xf>
    <xf numFmtId="0" fontId="3" fillId="0" borderId="4" xfId="0" applyNumberFormat="1" applyFont="1" applyFill="1" applyBorder="1" applyAlignment="1" applyProtection="1">
      <alignment horizontal="centerContinuous" vertical="center"/>
    </xf>
    <xf numFmtId="4" fontId="1" fillId="2" borderId="4" xfId="0" applyNumberFormat="1" applyFont="1" applyFill="1" applyBorder="1" applyAlignment="1" applyProtection="1">
      <alignment horizontal="right" vertical="center"/>
    </xf>
    <xf numFmtId="0" fontId="1" fillId="2" borderId="9" xfId="0" applyNumberFormat="1" applyFont="1" applyFill="1" applyBorder="1" applyAlignment="1" applyProtection="1">
      <alignment vertical="center"/>
    </xf>
    <xf numFmtId="0" fontId="1" fillId="0" borderId="4" xfId="0" applyFont="1" applyFill="1" applyBorder="1" applyAlignment="1">
      <alignment horizontal="left" vertical="center" wrapText="1"/>
    </xf>
    <xf numFmtId="0" fontId="1" fillId="2" borderId="9" xfId="0" applyNumberFormat="1" applyFont="1" applyFill="1" applyBorder="1" applyAlignment="1" applyProtection="1">
      <alignment horizontal="left" vertical="center" wrapText="1"/>
    </xf>
    <xf numFmtId="0" fontId="1" fillId="0" borderId="4" xfId="0" applyFont="1" applyBorder="1" applyAlignment="1">
      <alignment horizontal="left" vertical="center" wrapText="1"/>
    </xf>
    <xf numFmtId="4" fontId="1" fillId="2" borderId="8" xfId="0" applyNumberFormat="1" applyFont="1" applyFill="1" applyBorder="1" applyAlignment="1" applyProtection="1"/>
    <xf numFmtId="4" fontId="1" fillId="2" borderId="4" xfId="0" applyNumberFormat="1" applyFont="1" applyFill="1" applyBorder="1" applyAlignment="1" applyProtection="1"/>
    <xf numFmtId="0" fontId="4" fillId="0" borderId="4" xfId="0" applyFont="1" applyBorder="1" applyAlignment="1">
      <alignment horizontal="left" vertical="center"/>
    </xf>
    <xf numFmtId="4" fontId="1" fillId="2" borderId="7" xfId="0" applyNumberFormat="1" applyFont="1" applyFill="1" applyBorder="1" applyProtection="1"/>
    <xf numFmtId="4" fontId="1" fillId="2" borderId="4" xfId="0" applyNumberFormat="1" applyFont="1" applyFill="1" applyBorder="1" applyProtection="1"/>
    <xf numFmtId="0" fontId="1" fillId="2" borderId="4" xfId="0" applyNumberFormat="1" applyFont="1" applyFill="1" applyBorder="1" applyAlignment="1" applyProtection="1">
      <alignment horizontal="left" vertical="center" wrapText="1"/>
    </xf>
    <xf numFmtId="0" fontId="1" fillId="0" borderId="4" xfId="0" applyFont="1" applyBorder="1" applyAlignment="1">
      <alignment horizontal="left" vertical="center"/>
    </xf>
    <xf numFmtId="0" fontId="4" fillId="0" borderId="4" xfId="0" applyFont="1" applyBorder="1" applyAlignment="1">
      <alignment horizontal="center"/>
    </xf>
    <xf numFmtId="4" fontId="1" fillId="2" borderId="7" xfId="0" applyNumberFormat="1" applyFont="1" applyFill="1" applyBorder="1" applyAlignment="1" applyProtection="1">
      <alignment horizontal="right" vertical="center" wrapText="1"/>
    </xf>
    <xf numFmtId="4" fontId="1" fillId="0" borderId="10" xfId="0" applyNumberFormat="1" applyFont="1" applyFill="1" applyBorder="1" applyAlignment="1" applyProtection="1">
      <alignment horizontal="right" vertical="center" wrapText="1"/>
    </xf>
    <xf numFmtId="0" fontId="4" fillId="0" borderId="1" xfId="0" applyFont="1" applyBorder="1" applyAlignment="1">
      <alignment horizontal="left" vertical="center"/>
    </xf>
    <xf numFmtId="0" fontId="1" fillId="0" borderId="9" xfId="0" applyNumberFormat="1" applyFont="1" applyFill="1" applyBorder="1" applyAlignment="1" applyProtection="1">
      <alignment vertical="center"/>
    </xf>
    <xf numFmtId="4" fontId="1" fillId="0" borderId="4" xfId="0" applyNumberFormat="1" applyFont="1" applyFill="1" applyBorder="1" applyAlignment="1" applyProtection="1">
      <alignment horizontal="right" vertical="center" wrapText="1"/>
    </xf>
    <xf numFmtId="0" fontId="1" fillId="0" borderId="4" xfId="0" applyNumberFormat="1" applyFont="1" applyFill="1" applyBorder="1" applyProtection="1"/>
    <xf numFmtId="4" fontId="1" fillId="0" borderId="4" xfId="0" applyNumberFormat="1" applyFont="1" applyFill="1" applyBorder="1" applyProtection="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7"/>
  <sheetViews>
    <sheetView showGridLines="0" showZeros="0" zoomScale="89" zoomScaleNormal="89" workbookViewId="0">
      <selection activeCell="J14" sqref="J14"/>
    </sheetView>
  </sheetViews>
  <sheetFormatPr defaultColWidth="9.16666666666667" defaultRowHeight="12.75" customHeight="1"/>
  <cols>
    <col min="1" max="1" width="49.5" customWidth="1"/>
    <col min="2" max="2" width="22.8333333333333" customWidth="1"/>
    <col min="3" max="3" width="34.3333333333333" customWidth="1"/>
    <col min="4" max="4" width="22.8333333333333" customWidth="1"/>
    <col min="5" max="5" width="45" customWidth="1"/>
    <col min="6" max="6" width="22.8333333333333" customWidth="1"/>
    <col min="7" max="7" width="34.3333333333333" customWidth="1"/>
    <col min="8" max="8" width="22.8333333333333" customWidth="1"/>
  </cols>
  <sheetData>
    <row r="1" ht="21" customHeight="1" spans="1:256">
      <c r="A1" s="2" t="s">
        <v>0</v>
      </c>
      <c r="B1" s="2"/>
      <c r="C1" s="2"/>
      <c r="D1" s="2"/>
      <c r="E1" s="2"/>
      <c r="G1" s="56"/>
      <c r="H1" s="22"/>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c r="IG1" s="56"/>
      <c r="IH1" s="56"/>
      <c r="II1" s="56"/>
      <c r="IJ1" s="56"/>
      <c r="IK1" s="56"/>
      <c r="IL1" s="56"/>
      <c r="IM1" s="56"/>
      <c r="IN1" s="56"/>
      <c r="IO1" s="56"/>
      <c r="IP1" s="56"/>
      <c r="IQ1" s="56"/>
      <c r="IR1" s="56"/>
      <c r="IS1" s="56"/>
      <c r="IT1" s="56"/>
      <c r="IU1" s="56"/>
      <c r="IV1" s="56"/>
    </row>
    <row r="2" ht="21" customHeight="1" spans="1:256">
      <c r="A2" s="244" t="s">
        <v>1</v>
      </c>
      <c r="B2" s="244"/>
      <c r="C2" s="244"/>
      <c r="D2" s="244"/>
      <c r="E2" s="244"/>
      <c r="F2" s="244"/>
      <c r="G2" s="162"/>
      <c r="H2" s="162"/>
      <c r="I2" s="162"/>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c r="FH2" s="56"/>
      <c r="FI2" s="56"/>
      <c r="FJ2" s="56"/>
      <c r="FK2" s="56"/>
      <c r="FL2" s="56"/>
      <c r="FM2" s="56"/>
      <c r="FN2" s="56"/>
      <c r="FO2" s="56"/>
      <c r="FP2" s="56"/>
      <c r="FQ2" s="56"/>
      <c r="FR2" s="56"/>
      <c r="FS2" s="56"/>
      <c r="FT2" s="56"/>
      <c r="FU2" s="56"/>
      <c r="FV2" s="56"/>
      <c r="FW2" s="56"/>
      <c r="FX2" s="56"/>
      <c r="FY2" s="56"/>
      <c r="FZ2" s="56"/>
      <c r="GA2" s="56"/>
      <c r="GB2" s="56"/>
      <c r="GC2" s="56"/>
      <c r="GD2" s="56"/>
      <c r="GE2" s="56"/>
      <c r="GF2" s="56"/>
      <c r="GG2" s="56"/>
      <c r="GH2" s="56"/>
      <c r="GI2" s="56"/>
      <c r="GJ2" s="56"/>
      <c r="GK2" s="56"/>
      <c r="GL2" s="56"/>
      <c r="GM2" s="56"/>
      <c r="GN2" s="56"/>
      <c r="GO2" s="56"/>
      <c r="GP2" s="56"/>
      <c r="GQ2" s="56"/>
      <c r="GR2" s="56"/>
      <c r="GS2" s="56"/>
      <c r="GT2" s="56"/>
      <c r="GU2" s="56"/>
      <c r="GV2" s="56"/>
      <c r="GW2" s="56"/>
      <c r="GX2" s="56"/>
      <c r="GY2" s="56"/>
      <c r="GZ2" s="56"/>
      <c r="HA2" s="56"/>
      <c r="HB2" s="56"/>
      <c r="HC2" s="56"/>
      <c r="HD2" s="56"/>
      <c r="HE2" s="56"/>
      <c r="HF2" s="56"/>
      <c r="HG2" s="56"/>
      <c r="HH2" s="56"/>
      <c r="HI2" s="56"/>
      <c r="HJ2" s="56"/>
      <c r="HK2" s="56"/>
      <c r="HL2" s="56"/>
      <c r="HM2" s="56"/>
      <c r="HN2" s="56"/>
      <c r="HO2" s="56"/>
      <c r="HP2" s="56"/>
      <c r="HQ2" s="56"/>
      <c r="HR2" s="56"/>
      <c r="HS2" s="56"/>
      <c r="HT2" s="56"/>
      <c r="HU2" s="56"/>
      <c r="HV2" s="56"/>
      <c r="HW2" s="56"/>
      <c r="HX2" s="56"/>
      <c r="HY2" s="56"/>
      <c r="HZ2" s="56"/>
      <c r="IA2" s="56"/>
      <c r="IB2" s="56"/>
      <c r="IC2" s="56"/>
      <c r="ID2" s="56"/>
      <c r="IE2" s="56"/>
      <c r="IF2" s="56"/>
      <c r="IG2" s="56"/>
      <c r="IH2" s="56"/>
      <c r="II2" s="56"/>
      <c r="IJ2" s="56"/>
      <c r="IK2" s="56"/>
      <c r="IL2" s="56"/>
      <c r="IM2" s="56"/>
      <c r="IN2" s="56"/>
      <c r="IO2" s="56"/>
      <c r="IP2" s="56"/>
      <c r="IQ2" s="56"/>
      <c r="IR2" s="56"/>
      <c r="IS2" s="56"/>
      <c r="IT2" s="56"/>
      <c r="IU2" s="56"/>
      <c r="IV2" s="56"/>
    </row>
    <row r="3" ht="21" customHeight="1" spans="1:256">
      <c r="A3" s="98" t="s">
        <v>2</v>
      </c>
      <c r="B3" s="99"/>
      <c r="C3" s="99"/>
      <c r="D3" s="2"/>
      <c r="E3" s="2"/>
      <c r="G3" s="56"/>
      <c r="H3" s="163" t="s">
        <v>3</v>
      </c>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c r="EV3" s="56"/>
      <c r="EW3" s="56"/>
      <c r="EX3" s="56"/>
      <c r="EY3" s="56"/>
      <c r="EZ3" s="56"/>
      <c r="FA3" s="56"/>
      <c r="FB3" s="56"/>
      <c r="FC3" s="56"/>
      <c r="FD3" s="56"/>
      <c r="FE3" s="56"/>
      <c r="FF3" s="56"/>
      <c r="FG3" s="56"/>
      <c r="FH3" s="56"/>
      <c r="FI3" s="56"/>
      <c r="FJ3" s="56"/>
      <c r="FK3" s="56"/>
      <c r="FL3" s="56"/>
      <c r="FM3" s="56"/>
      <c r="FN3" s="56"/>
      <c r="FO3" s="56"/>
      <c r="FP3" s="56"/>
      <c r="FQ3" s="56"/>
      <c r="FR3" s="56"/>
      <c r="FS3" s="56"/>
      <c r="FT3" s="56"/>
      <c r="FU3" s="56"/>
      <c r="FV3" s="56"/>
      <c r="FW3" s="56"/>
      <c r="FX3" s="56"/>
      <c r="FY3" s="56"/>
      <c r="FZ3" s="56"/>
      <c r="GA3" s="56"/>
      <c r="GB3" s="56"/>
      <c r="GC3" s="56"/>
      <c r="GD3" s="56"/>
      <c r="GE3" s="56"/>
      <c r="GF3" s="56"/>
      <c r="GG3" s="56"/>
      <c r="GH3" s="56"/>
      <c r="GI3" s="56"/>
      <c r="GJ3" s="56"/>
      <c r="GK3" s="56"/>
      <c r="GL3" s="56"/>
      <c r="GM3" s="56"/>
      <c r="GN3" s="56"/>
      <c r="GO3" s="56"/>
      <c r="GP3" s="56"/>
      <c r="GQ3" s="56"/>
      <c r="GR3" s="56"/>
      <c r="GS3" s="56"/>
      <c r="GT3" s="56"/>
      <c r="GU3" s="56"/>
      <c r="GV3" s="56"/>
      <c r="GW3" s="56"/>
      <c r="GX3" s="56"/>
      <c r="GY3" s="56"/>
      <c r="GZ3" s="56"/>
      <c r="HA3" s="56"/>
      <c r="HB3" s="56"/>
      <c r="HC3" s="56"/>
      <c r="HD3" s="56"/>
      <c r="HE3" s="56"/>
      <c r="HF3" s="56"/>
      <c r="HG3" s="56"/>
      <c r="HH3" s="56"/>
      <c r="HI3" s="56"/>
      <c r="HJ3" s="56"/>
      <c r="HK3" s="56"/>
      <c r="HL3" s="56"/>
      <c r="HM3" s="56"/>
      <c r="HN3" s="56"/>
      <c r="HO3" s="56"/>
      <c r="HP3" s="56"/>
      <c r="HQ3" s="56"/>
      <c r="HR3" s="56"/>
      <c r="HS3" s="56"/>
      <c r="HT3" s="56"/>
      <c r="HU3" s="56"/>
      <c r="HV3" s="56"/>
      <c r="HW3" s="56"/>
      <c r="HX3" s="56"/>
      <c r="HY3" s="56"/>
      <c r="HZ3" s="56"/>
      <c r="IA3" s="56"/>
      <c r="IB3" s="56"/>
      <c r="IC3" s="56"/>
      <c r="ID3" s="56"/>
      <c r="IE3" s="56"/>
      <c r="IF3" s="56"/>
      <c r="IG3" s="56"/>
      <c r="IH3" s="56"/>
      <c r="II3" s="56"/>
      <c r="IJ3" s="56"/>
      <c r="IK3" s="56"/>
      <c r="IL3" s="56"/>
      <c r="IM3" s="56"/>
      <c r="IN3" s="56"/>
      <c r="IO3" s="56"/>
      <c r="IP3" s="56"/>
      <c r="IQ3" s="56"/>
      <c r="IR3" s="56"/>
      <c r="IS3" s="56"/>
      <c r="IT3" s="56"/>
      <c r="IU3" s="56"/>
      <c r="IV3" s="56"/>
    </row>
    <row r="4" s="54" customFormat="1" ht="21" customHeight="1" spans="1:8">
      <c r="A4" s="149" t="s">
        <v>4</v>
      </c>
      <c r="B4" s="149" t="s">
        <v>5</v>
      </c>
      <c r="C4" s="149" t="s">
        <v>6</v>
      </c>
      <c r="D4" s="145"/>
      <c r="E4" s="145"/>
      <c r="F4" s="145"/>
      <c r="G4" s="245"/>
      <c r="H4" s="164"/>
    </row>
    <row r="5" s="54" customFormat="1" ht="21" customHeight="1" spans="1:8">
      <c r="A5" s="67" t="s">
        <v>7</v>
      </c>
      <c r="B5" s="102" t="s">
        <v>8</v>
      </c>
      <c r="C5" s="124" t="s">
        <v>9</v>
      </c>
      <c r="D5" s="102" t="s">
        <v>8</v>
      </c>
      <c r="E5" s="124" t="s">
        <v>10</v>
      </c>
      <c r="F5" s="102" t="s">
        <v>8</v>
      </c>
      <c r="G5" s="9" t="s">
        <v>11</v>
      </c>
      <c r="H5" s="102" t="s">
        <v>8</v>
      </c>
    </row>
    <row r="6" s="1" customFormat="1" ht="21" customHeight="1" spans="1:256">
      <c r="A6" s="165" t="s">
        <v>12</v>
      </c>
      <c r="B6" s="166">
        <v>1724.53</v>
      </c>
      <c r="C6" s="167" t="s">
        <v>13</v>
      </c>
      <c r="D6" s="166">
        <v>1542.56</v>
      </c>
      <c r="E6" s="167" t="s">
        <v>14</v>
      </c>
      <c r="F6" s="166">
        <f>SUM(F7:F9)</f>
        <v>1392.83</v>
      </c>
      <c r="G6" s="165" t="s">
        <v>15</v>
      </c>
      <c r="H6" s="166">
        <f>515.19+197.56</f>
        <v>712.75</v>
      </c>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row>
    <row r="7" s="1" customFormat="1" ht="21" customHeight="1" spans="1:256">
      <c r="A7" s="165" t="s">
        <v>16</v>
      </c>
      <c r="B7" s="166">
        <f>1704.55+19.98</f>
        <v>1724.53</v>
      </c>
      <c r="C7" s="167" t="s">
        <v>17</v>
      </c>
      <c r="D7" s="166"/>
      <c r="E7" s="167" t="s">
        <v>18</v>
      </c>
      <c r="F7" s="166">
        <f>515.19+197.56</f>
        <v>712.75</v>
      </c>
      <c r="G7" s="165" t="s">
        <v>19</v>
      </c>
      <c r="H7" s="166">
        <f>421.87+121.33</f>
        <v>543.2</v>
      </c>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c r="IM7" s="54"/>
      <c r="IN7" s="54"/>
      <c r="IO7" s="54"/>
      <c r="IP7" s="54"/>
      <c r="IQ7" s="54"/>
      <c r="IR7" s="54"/>
      <c r="IS7" s="54"/>
      <c r="IT7" s="54"/>
      <c r="IU7" s="54"/>
      <c r="IV7" s="54"/>
    </row>
    <row r="8" s="1" customFormat="1" ht="21" customHeight="1" spans="1:256">
      <c r="A8" s="165" t="s">
        <v>20</v>
      </c>
      <c r="B8" s="166"/>
      <c r="C8" s="167" t="s">
        <v>21</v>
      </c>
      <c r="D8" s="166"/>
      <c r="E8" s="167" t="s">
        <v>22</v>
      </c>
      <c r="F8" s="166">
        <f>421.87+121.33</f>
        <v>543.2</v>
      </c>
      <c r="G8" s="165" t="s">
        <v>23</v>
      </c>
      <c r="H8" s="166">
        <f>1434.46+54</f>
        <v>1488.46</v>
      </c>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c r="HX8" s="54"/>
      <c r="HY8" s="54"/>
      <c r="HZ8" s="54"/>
      <c r="IA8" s="54"/>
      <c r="IB8" s="54"/>
      <c r="IC8" s="54"/>
      <c r="ID8" s="54"/>
      <c r="IE8" s="54"/>
      <c r="IF8" s="54"/>
      <c r="IG8" s="54"/>
      <c r="IH8" s="54"/>
      <c r="II8" s="54"/>
      <c r="IJ8" s="54"/>
      <c r="IK8" s="54"/>
      <c r="IL8" s="54"/>
      <c r="IM8" s="54"/>
      <c r="IN8" s="54"/>
      <c r="IO8" s="54"/>
      <c r="IP8" s="54"/>
      <c r="IQ8" s="54"/>
      <c r="IR8" s="54"/>
      <c r="IS8" s="54"/>
      <c r="IT8" s="54"/>
      <c r="IU8" s="54"/>
      <c r="IV8" s="54"/>
    </row>
    <row r="9" s="1" customFormat="1" ht="21" customHeight="1" spans="1:256">
      <c r="A9" s="165" t="s">
        <v>24</v>
      </c>
      <c r="B9" s="166"/>
      <c r="C9" s="167" t="s">
        <v>25</v>
      </c>
      <c r="D9" s="166"/>
      <c r="E9" s="167" t="s">
        <v>26</v>
      </c>
      <c r="F9" s="166">
        <v>136.88</v>
      </c>
      <c r="G9" s="165" t="s">
        <v>27</v>
      </c>
      <c r="H9" s="166"/>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c r="FD9" s="54"/>
      <c r="FE9" s="54"/>
      <c r="FF9" s="54"/>
      <c r="FG9" s="54"/>
      <c r="FH9" s="54"/>
      <c r="FI9" s="54"/>
      <c r="FJ9" s="54"/>
      <c r="FK9" s="54"/>
      <c r="FL9" s="54"/>
      <c r="FM9" s="54"/>
      <c r="FN9" s="54"/>
      <c r="FO9" s="54"/>
      <c r="FP9" s="54"/>
      <c r="FQ9" s="54"/>
      <c r="FR9" s="54"/>
      <c r="FS9" s="54"/>
      <c r="FT9" s="54"/>
      <c r="FU9" s="54"/>
      <c r="FV9" s="54"/>
      <c r="FW9" s="54"/>
      <c r="FX9" s="54"/>
      <c r="FY9" s="54"/>
      <c r="FZ9" s="54"/>
      <c r="GA9" s="54"/>
      <c r="GB9" s="54"/>
      <c r="GC9" s="54"/>
      <c r="GD9" s="54"/>
      <c r="GE9" s="54"/>
      <c r="GF9" s="54"/>
      <c r="GG9" s="54"/>
      <c r="GH9" s="54"/>
      <c r="GI9" s="54"/>
      <c r="GJ9" s="54"/>
      <c r="GK9" s="54"/>
      <c r="GL9" s="54"/>
      <c r="GM9" s="54"/>
      <c r="GN9" s="54"/>
      <c r="GO9" s="54"/>
      <c r="GP9" s="54"/>
      <c r="GQ9" s="54"/>
      <c r="GR9" s="54"/>
      <c r="GS9" s="54"/>
      <c r="GT9" s="54"/>
      <c r="GU9" s="54"/>
      <c r="GV9" s="54"/>
      <c r="GW9" s="54"/>
      <c r="GX9" s="54"/>
      <c r="GY9" s="54"/>
      <c r="GZ9" s="54"/>
      <c r="HA9" s="54"/>
      <c r="HB9" s="54"/>
      <c r="HC9" s="54"/>
      <c r="HD9" s="54"/>
      <c r="HE9" s="54"/>
      <c r="HF9" s="54"/>
      <c r="HG9" s="54"/>
      <c r="HH9" s="54"/>
      <c r="HI9" s="54"/>
      <c r="HJ9" s="54"/>
      <c r="HK9" s="54"/>
      <c r="HL9" s="54"/>
      <c r="HM9" s="54"/>
      <c r="HN9" s="54"/>
      <c r="HO9" s="54"/>
      <c r="HP9" s="54"/>
      <c r="HQ9" s="54"/>
      <c r="HR9" s="54"/>
      <c r="HS9" s="54"/>
      <c r="HT9" s="54"/>
      <c r="HU9" s="54"/>
      <c r="HV9" s="54"/>
      <c r="HW9" s="54"/>
      <c r="HX9" s="54"/>
      <c r="HY9" s="54"/>
      <c r="HZ9" s="54"/>
      <c r="IA9" s="54"/>
      <c r="IB9" s="54"/>
      <c r="IC9" s="54"/>
      <c r="ID9" s="54"/>
      <c r="IE9" s="54"/>
      <c r="IF9" s="54"/>
      <c r="IG9" s="54"/>
      <c r="IH9" s="54"/>
      <c r="II9" s="54"/>
      <c r="IJ9" s="54"/>
      <c r="IK9" s="54"/>
      <c r="IL9" s="54"/>
      <c r="IM9" s="54"/>
      <c r="IN9" s="54"/>
      <c r="IO9" s="54"/>
      <c r="IP9" s="54"/>
      <c r="IQ9" s="54"/>
      <c r="IR9" s="54"/>
      <c r="IS9" s="54"/>
      <c r="IT9" s="54"/>
      <c r="IU9" s="54"/>
      <c r="IV9" s="54"/>
    </row>
    <row r="10" s="1" customFormat="1" ht="21" customHeight="1" spans="1:256">
      <c r="A10" s="165" t="s">
        <v>28</v>
      </c>
      <c r="B10" s="166"/>
      <c r="C10" s="167" t="s">
        <v>29</v>
      </c>
      <c r="D10" s="166">
        <v>34.5</v>
      </c>
      <c r="E10" s="169" t="s">
        <v>30</v>
      </c>
      <c r="F10" s="16">
        <f>F14+F19</f>
        <v>1788.46</v>
      </c>
      <c r="G10" s="165" t="s">
        <v>31</v>
      </c>
      <c r="H10" s="166"/>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c r="IJ10" s="54"/>
      <c r="IK10" s="54"/>
      <c r="IL10" s="54"/>
      <c r="IM10" s="54"/>
      <c r="IN10" s="54"/>
      <c r="IO10" s="54"/>
      <c r="IP10" s="54"/>
      <c r="IQ10" s="54"/>
      <c r="IR10" s="54"/>
      <c r="IS10" s="54"/>
      <c r="IT10" s="54"/>
      <c r="IU10" s="54"/>
      <c r="IV10" s="54"/>
    </row>
    <row r="11" s="1" customFormat="1" ht="21" customHeight="1" spans="1:256">
      <c r="A11" s="169" t="s">
        <v>32</v>
      </c>
      <c r="B11" s="166"/>
      <c r="C11" s="167" t="s">
        <v>33</v>
      </c>
      <c r="D11" s="166"/>
      <c r="E11" s="169" t="s">
        <v>34</v>
      </c>
      <c r="F11" s="16"/>
      <c r="G11" s="165" t="s">
        <v>35</v>
      </c>
      <c r="H11" s="166"/>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4"/>
      <c r="EF11" s="54"/>
      <c r="EG11" s="54"/>
      <c r="EH11" s="54"/>
      <c r="EI11" s="54"/>
      <c r="EJ11" s="54"/>
      <c r="EK11" s="54"/>
      <c r="EL11" s="54"/>
      <c r="EM11" s="54"/>
      <c r="EN11" s="54"/>
      <c r="EO11" s="54"/>
      <c r="EP11" s="54"/>
      <c r="EQ11" s="54"/>
      <c r="ER11" s="54"/>
      <c r="ES11" s="54"/>
      <c r="ET11" s="54"/>
      <c r="EU11" s="54"/>
      <c r="EV11" s="54"/>
      <c r="EW11" s="54"/>
      <c r="EX11" s="54"/>
      <c r="EY11" s="54"/>
      <c r="EZ11" s="54"/>
      <c r="FA11" s="54"/>
      <c r="FB11" s="54"/>
      <c r="FC11" s="54"/>
      <c r="FD11" s="54"/>
      <c r="FE11" s="54"/>
      <c r="FF11" s="54"/>
      <c r="FG11" s="54"/>
      <c r="FH11" s="54"/>
      <c r="FI11" s="54"/>
      <c r="FJ11" s="54"/>
      <c r="FK11" s="54"/>
      <c r="FL11" s="54"/>
      <c r="FM11" s="54"/>
      <c r="FN11" s="54"/>
      <c r="FO11" s="54"/>
      <c r="FP11" s="54"/>
      <c r="FQ11" s="54"/>
      <c r="FR11" s="54"/>
      <c r="FS11" s="54"/>
      <c r="FT11" s="54"/>
      <c r="FU11" s="54"/>
      <c r="FV11" s="54"/>
      <c r="FW11" s="54"/>
      <c r="FX11" s="54"/>
      <c r="FY11" s="54"/>
      <c r="FZ11" s="54"/>
      <c r="GA11" s="54"/>
      <c r="GB11" s="54"/>
      <c r="GC11" s="54"/>
      <c r="GD11" s="54"/>
      <c r="GE11" s="54"/>
      <c r="GF11" s="54"/>
      <c r="GG11" s="54"/>
      <c r="GH11" s="54"/>
      <c r="GI11" s="54"/>
      <c r="GJ11" s="54"/>
      <c r="GK11" s="54"/>
      <c r="GL11" s="54"/>
      <c r="GM11" s="54"/>
      <c r="GN11" s="54"/>
      <c r="GO11" s="54"/>
      <c r="GP11" s="54"/>
      <c r="GQ11" s="54"/>
      <c r="GR11" s="54"/>
      <c r="GS11" s="54"/>
      <c r="GT11" s="54"/>
      <c r="GU11" s="54"/>
      <c r="GV11" s="54"/>
      <c r="GW11" s="54"/>
      <c r="GX11" s="54"/>
      <c r="GY11" s="54"/>
      <c r="GZ11" s="54"/>
      <c r="HA11" s="54"/>
      <c r="HB11" s="54"/>
      <c r="HC11" s="54"/>
      <c r="HD11" s="54"/>
      <c r="HE11" s="54"/>
      <c r="HF11" s="54"/>
      <c r="HG11" s="54"/>
      <c r="HH11" s="54"/>
      <c r="HI11" s="54"/>
      <c r="HJ11" s="54"/>
      <c r="HK11" s="54"/>
      <c r="HL11" s="54"/>
      <c r="HM11" s="54"/>
      <c r="HN11" s="54"/>
      <c r="HO11" s="54"/>
      <c r="HP11" s="54"/>
      <c r="HQ11" s="54"/>
      <c r="HR11" s="54"/>
      <c r="HS11" s="54"/>
      <c r="HT11" s="54"/>
      <c r="HU11" s="54"/>
      <c r="HV11" s="54"/>
      <c r="HW11" s="54"/>
      <c r="HX11" s="54"/>
      <c r="HY11" s="54"/>
      <c r="HZ11" s="54"/>
      <c r="IA11" s="54"/>
      <c r="IB11" s="54"/>
      <c r="IC11" s="54"/>
      <c r="ID11" s="54"/>
      <c r="IE11" s="54"/>
      <c r="IF11" s="54"/>
      <c r="IG11" s="54"/>
      <c r="IH11" s="54"/>
      <c r="II11" s="54"/>
      <c r="IJ11" s="54"/>
      <c r="IK11" s="54"/>
      <c r="IL11" s="54"/>
      <c r="IM11" s="54"/>
      <c r="IN11" s="54"/>
      <c r="IO11" s="54"/>
      <c r="IP11" s="54"/>
      <c r="IQ11" s="54"/>
      <c r="IR11" s="54"/>
      <c r="IS11" s="54"/>
      <c r="IT11" s="54"/>
      <c r="IU11" s="54"/>
      <c r="IV11" s="54"/>
    </row>
    <row r="12" s="1" customFormat="1" ht="21" customHeight="1" spans="1:256">
      <c r="A12" s="169" t="s">
        <v>36</v>
      </c>
      <c r="B12" s="16"/>
      <c r="C12" s="167" t="s">
        <v>37</v>
      </c>
      <c r="D12" s="166">
        <v>88.9</v>
      </c>
      <c r="E12" s="169" t="s">
        <v>38</v>
      </c>
      <c r="F12" s="166"/>
      <c r="G12" s="165" t="s">
        <v>39</v>
      </c>
      <c r="H12" s="166"/>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c r="HG12" s="54"/>
      <c r="HH12" s="54"/>
      <c r="HI12" s="54"/>
      <c r="HJ12" s="54"/>
      <c r="HK12" s="54"/>
      <c r="HL12" s="54"/>
      <c r="HM12" s="54"/>
      <c r="HN12" s="54"/>
      <c r="HO12" s="54"/>
      <c r="HP12" s="54"/>
      <c r="HQ12" s="54"/>
      <c r="HR12" s="54"/>
      <c r="HS12" s="54"/>
      <c r="HT12" s="54"/>
      <c r="HU12" s="54"/>
      <c r="HV12" s="54"/>
      <c r="HW12" s="54"/>
      <c r="HX12" s="54"/>
      <c r="HY12" s="54"/>
      <c r="HZ12" s="54"/>
      <c r="IA12" s="54"/>
      <c r="IB12" s="54"/>
      <c r="IC12" s="54"/>
      <c r="ID12" s="54"/>
      <c r="IE12" s="54"/>
      <c r="IF12" s="54"/>
      <c r="IG12" s="54"/>
      <c r="IH12" s="54"/>
      <c r="II12" s="54"/>
      <c r="IJ12" s="54"/>
      <c r="IK12" s="54"/>
      <c r="IL12" s="54"/>
      <c r="IM12" s="54"/>
      <c r="IN12" s="54"/>
      <c r="IO12" s="54"/>
      <c r="IP12" s="54"/>
      <c r="IQ12" s="54"/>
      <c r="IR12" s="54"/>
      <c r="IS12" s="54"/>
      <c r="IT12" s="54"/>
      <c r="IU12" s="54"/>
      <c r="IV12" s="54"/>
    </row>
    <row r="13" s="1" customFormat="1" ht="21" customHeight="1" spans="1:256">
      <c r="A13" s="169" t="s">
        <v>40</v>
      </c>
      <c r="B13" s="16"/>
      <c r="C13" s="167" t="s">
        <v>41</v>
      </c>
      <c r="D13" s="166"/>
      <c r="E13" s="165" t="s">
        <v>42</v>
      </c>
      <c r="F13" s="166"/>
      <c r="G13" s="165" t="s">
        <v>43</v>
      </c>
      <c r="H13" s="166"/>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4"/>
      <c r="DY13" s="54"/>
      <c r="DZ13" s="54"/>
      <c r="EA13" s="54"/>
      <c r="EB13" s="54"/>
      <c r="EC13" s="54"/>
      <c r="ED13" s="54"/>
      <c r="EE13" s="54"/>
      <c r="EF13" s="54"/>
      <c r="EG13" s="54"/>
      <c r="EH13" s="54"/>
      <c r="EI13" s="54"/>
      <c r="EJ13" s="54"/>
      <c r="EK13" s="54"/>
      <c r="EL13" s="54"/>
      <c r="EM13" s="54"/>
      <c r="EN13" s="54"/>
      <c r="EO13" s="54"/>
      <c r="EP13" s="54"/>
      <c r="EQ13" s="54"/>
      <c r="ER13" s="54"/>
      <c r="ES13" s="54"/>
      <c r="ET13" s="54"/>
      <c r="EU13" s="54"/>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c r="FW13" s="54"/>
      <c r="FX13" s="54"/>
      <c r="FY13" s="54"/>
      <c r="FZ13" s="54"/>
      <c r="GA13" s="54"/>
      <c r="GB13" s="54"/>
      <c r="GC13" s="54"/>
      <c r="GD13" s="54"/>
      <c r="GE13" s="54"/>
      <c r="GF13" s="54"/>
      <c r="GG13" s="54"/>
      <c r="GH13" s="54"/>
      <c r="GI13" s="54"/>
      <c r="GJ13" s="54"/>
      <c r="GK13" s="54"/>
      <c r="GL13" s="54"/>
      <c r="GM13" s="54"/>
      <c r="GN13" s="54"/>
      <c r="GO13" s="54"/>
      <c r="GP13" s="54"/>
      <c r="GQ13" s="54"/>
      <c r="GR13" s="54"/>
      <c r="GS13" s="54"/>
      <c r="GT13" s="54"/>
      <c r="GU13" s="54"/>
      <c r="GV13" s="54"/>
      <c r="GW13" s="54"/>
      <c r="GX13" s="54"/>
      <c r="GY13" s="54"/>
      <c r="GZ13" s="54"/>
      <c r="HA13" s="54"/>
      <c r="HB13" s="54"/>
      <c r="HC13" s="54"/>
      <c r="HD13" s="54"/>
      <c r="HE13" s="54"/>
      <c r="HF13" s="54"/>
      <c r="HG13" s="54"/>
      <c r="HH13" s="54"/>
      <c r="HI13" s="54"/>
      <c r="HJ13" s="54"/>
      <c r="HK13" s="54"/>
      <c r="HL13" s="54"/>
      <c r="HM13" s="54"/>
      <c r="HN13" s="54"/>
      <c r="HO13" s="54"/>
      <c r="HP13" s="54"/>
      <c r="HQ13" s="54"/>
      <c r="HR13" s="54"/>
      <c r="HS13" s="54"/>
      <c r="HT13" s="54"/>
      <c r="HU13" s="54"/>
      <c r="HV13" s="54"/>
      <c r="HW13" s="54"/>
      <c r="HX13" s="54"/>
      <c r="HY13" s="54"/>
      <c r="HZ13" s="54"/>
      <c r="IA13" s="54"/>
      <c r="IB13" s="54"/>
      <c r="IC13" s="54"/>
      <c r="ID13" s="54"/>
      <c r="IE13" s="54"/>
      <c r="IF13" s="54"/>
      <c r="IG13" s="54"/>
      <c r="IH13" s="54"/>
      <c r="II13" s="54"/>
      <c r="IJ13" s="54"/>
      <c r="IK13" s="54"/>
      <c r="IL13" s="54"/>
      <c r="IM13" s="54"/>
      <c r="IN13" s="54"/>
      <c r="IO13" s="54"/>
      <c r="IP13" s="54"/>
      <c r="IQ13" s="54"/>
      <c r="IR13" s="54"/>
      <c r="IS13" s="54"/>
      <c r="IT13" s="54"/>
      <c r="IU13" s="54"/>
      <c r="IV13" s="54"/>
    </row>
    <row r="14" s="1" customFormat="1" ht="21" customHeight="1" spans="1:256">
      <c r="A14" s="169" t="s">
        <v>44</v>
      </c>
      <c r="B14" s="246"/>
      <c r="C14" s="167" t="s">
        <v>45</v>
      </c>
      <c r="D14" s="166">
        <v>80.43</v>
      </c>
      <c r="E14" s="165" t="s">
        <v>46</v>
      </c>
      <c r="F14" s="166">
        <f>1434.46+54</f>
        <v>1488.46</v>
      </c>
      <c r="G14" s="165" t="s">
        <v>47</v>
      </c>
      <c r="H14" s="166">
        <v>136.88</v>
      </c>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4"/>
      <c r="HA14" s="54"/>
      <c r="HB14" s="54"/>
      <c r="HC14" s="54"/>
      <c r="HD14" s="54"/>
      <c r="HE14" s="54"/>
      <c r="HF14" s="54"/>
      <c r="HG14" s="54"/>
      <c r="HH14" s="54"/>
      <c r="HI14" s="54"/>
      <c r="HJ14" s="54"/>
      <c r="HK14" s="54"/>
      <c r="HL14" s="54"/>
      <c r="HM14" s="54"/>
      <c r="HN14" s="54"/>
      <c r="HO14" s="54"/>
      <c r="HP14" s="54"/>
      <c r="HQ14" s="54"/>
      <c r="HR14" s="54"/>
      <c r="HS14" s="54"/>
      <c r="HT14" s="54"/>
      <c r="HU14" s="54"/>
      <c r="HV14" s="54"/>
      <c r="HW14" s="54"/>
      <c r="HX14" s="54"/>
      <c r="HY14" s="54"/>
      <c r="HZ14" s="54"/>
      <c r="IA14" s="54"/>
      <c r="IB14" s="54"/>
      <c r="IC14" s="54"/>
      <c r="ID14" s="54"/>
      <c r="IE14" s="54"/>
      <c r="IF14" s="54"/>
      <c r="IG14" s="54"/>
      <c r="IH14" s="54"/>
      <c r="II14" s="54"/>
      <c r="IJ14" s="54"/>
      <c r="IK14" s="54"/>
      <c r="IL14" s="54"/>
      <c r="IM14" s="54"/>
      <c r="IN14" s="54"/>
      <c r="IO14" s="54"/>
      <c r="IP14" s="54"/>
      <c r="IQ14" s="54"/>
      <c r="IR14" s="54"/>
      <c r="IS14" s="54"/>
      <c r="IT14" s="54"/>
      <c r="IU14" s="54"/>
      <c r="IV14" s="54"/>
    </row>
    <row r="15" s="1" customFormat="1" ht="21" customHeight="1" spans="1:256">
      <c r="A15" s="169" t="s">
        <v>48</v>
      </c>
      <c r="B15" s="246"/>
      <c r="C15" s="167" t="s">
        <v>49</v>
      </c>
      <c r="D15" s="166">
        <v>705.09</v>
      </c>
      <c r="E15" s="165" t="s">
        <v>50</v>
      </c>
      <c r="F15" s="166"/>
      <c r="G15" s="165" t="s">
        <v>51</v>
      </c>
      <c r="H15" s="166"/>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c r="IJ15" s="54"/>
      <c r="IK15" s="54"/>
      <c r="IL15" s="54"/>
      <c r="IM15" s="54"/>
      <c r="IN15" s="54"/>
      <c r="IO15" s="54"/>
      <c r="IP15" s="54"/>
      <c r="IQ15" s="54"/>
      <c r="IR15" s="54"/>
      <c r="IS15" s="54"/>
      <c r="IT15" s="54"/>
      <c r="IU15" s="54"/>
      <c r="IV15" s="54"/>
    </row>
    <row r="16" s="1" customFormat="1" ht="21" customHeight="1" spans="1:256">
      <c r="A16" s="169"/>
      <c r="B16" s="16"/>
      <c r="C16" s="247" t="s">
        <v>52</v>
      </c>
      <c r="D16" s="16"/>
      <c r="E16" s="165" t="s">
        <v>53</v>
      </c>
      <c r="F16" s="166"/>
      <c r="G16" s="165" t="s">
        <v>54</v>
      </c>
      <c r="H16" s="166"/>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c r="IQ16" s="54"/>
      <c r="IR16" s="54"/>
      <c r="IS16" s="54"/>
      <c r="IT16" s="54"/>
      <c r="IU16" s="54"/>
      <c r="IV16" s="54"/>
    </row>
    <row r="17" s="1" customFormat="1" ht="21" customHeight="1" spans="1:256">
      <c r="A17" s="248" t="s">
        <v>55</v>
      </c>
      <c r="B17" s="16"/>
      <c r="C17" s="249" t="s">
        <v>56</v>
      </c>
      <c r="D17" s="16">
        <v>21.52</v>
      </c>
      <c r="E17" s="165" t="s">
        <v>57</v>
      </c>
      <c r="F17" s="166"/>
      <c r="G17" s="165" t="s">
        <v>58</v>
      </c>
      <c r="H17" s="166">
        <v>300</v>
      </c>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c r="IN17" s="54"/>
      <c r="IO17" s="54"/>
      <c r="IP17" s="54"/>
      <c r="IQ17" s="54"/>
      <c r="IR17" s="54"/>
      <c r="IS17" s="54"/>
      <c r="IT17" s="54"/>
      <c r="IU17" s="54"/>
      <c r="IV17" s="54"/>
    </row>
    <row r="18" s="1" customFormat="1" ht="21" customHeight="1" spans="1:256">
      <c r="A18" s="248" t="s">
        <v>59</v>
      </c>
      <c r="B18" s="16"/>
      <c r="C18" s="249" t="s">
        <v>60</v>
      </c>
      <c r="D18" s="16"/>
      <c r="E18" s="165" t="s">
        <v>61</v>
      </c>
      <c r="F18" s="166"/>
      <c r="G18" s="165" t="s">
        <v>62</v>
      </c>
      <c r="H18" s="16"/>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c r="IQ18" s="54"/>
      <c r="IR18" s="54"/>
      <c r="IS18" s="54"/>
      <c r="IT18" s="54"/>
      <c r="IU18" s="54"/>
      <c r="IV18" s="54"/>
    </row>
    <row r="19" s="1" customFormat="1" ht="21" customHeight="1" spans="1:256">
      <c r="A19" s="250"/>
      <c r="B19" s="16"/>
      <c r="C19" s="249" t="s">
        <v>63</v>
      </c>
      <c r="D19" s="16"/>
      <c r="E19" s="165" t="s">
        <v>64</v>
      </c>
      <c r="F19" s="166">
        <v>300</v>
      </c>
      <c r="G19" s="165"/>
      <c r="H19" s="251"/>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c r="IR19" s="54"/>
      <c r="IS19" s="54"/>
      <c r="IT19" s="54"/>
      <c r="IU19" s="54"/>
      <c r="IV19" s="54"/>
    </row>
    <row r="20" s="1" customFormat="1" ht="21" customHeight="1" spans="1:256">
      <c r="A20" s="250" t="s">
        <v>65</v>
      </c>
      <c r="B20" s="16">
        <v>1093.51</v>
      </c>
      <c r="C20" s="249" t="s">
        <v>66</v>
      </c>
      <c r="D20" s="16"/>
      <c r="E20" s="165" t="s">
        <v>67</v>
      </c>
      <c r="F20" s="16"/>
      <c r="G20" s="165"/>
      <c r="H20" s="252"/>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c r="IQ20" s="54"/>
      <c r="IR20" s="54"/>
      <c r="IS20" s="54"/>
      <c r="IT20" s="54"/>
      <c r="IU20" s="54"/>
      <c r="IV20" s="54"/>
    </row>
    <row r="21" s="1" customFormat="1" ht="21" customHeight="1" spans="1:256">
      <c r="A21" s="253" t="s">
        <v>68</v>
      </c>
      <c r="B21" s="16">
        <v>1093.51</v>
      </c>
      <c r="C21" s="249" t="s">
        <v>69</v>
      </c>
      <c r="D21" s="16"/>
      <c r="E21" s="167"/>
      <c r="F21" s="174"/>
      <c r="G21" s="169"/>
      <c r="H21" s="2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54"/>
      <c r="HO21" s="54"/>
      <c r="HP21" s="54"/>
      <c r="HQ21" s="54"/>
      <c r="HR21" s="54"/>
      <c r="HS21" s="54"/>
      <c r="HT21" s="54"/>
      <c r="HU21" s="54"/>
      <c r="HV21" s="54"/>
      <c r="HW21" s="54"/>
      <c r="HX21" s="54"/>
      <c r="HY21" s="54"/>
      <c r="HZ21" s="54"/>
      <c r="IA21" s="54"/>
      <c r="IB21" s="54"/>
      <c r="IC21" s="54"/>
      <c r="ID21" s="54"/>
      <c r="IE21" s="54"/>
      <c r="IF21" s="54"/>
      <c r="IG21" s="54"/>
      <c r="IH21" s="54"/>
      <c r="II21" s="54"/>
      <c r="IJ21" s="54"/>
      <c r="IK21" s="54"/>
      <c r="IL21" s="54"/>
      <c r="IM21" s="54"/>
      <c r="IN21" s="54"/>
      <c r="IO21" s="54"/>
      <c r="IP21" s="54"/>
      <c r="IQ21" s="54"/>
      <c r="IR21" s="54"/>
      <c r="IS21" s="54"/>
      <c r="IT21" s="54"/>
      <c r="IU21" s="54"/>
      <c r="IV21" s="54"/>
    </row>
    <row r="22" s="1" customFormat="1" ht="21" customHeight="1" spans="1:256">
      <c r="A22" s="253" t="s">
        <v>70</v>
      </c>
      <c r="B22" s="16"/>
      <c r="C22" s="249" t="s">
        <v>71</v>
      </c>
      <c r="D22" s="16"/>
      <c r="E22" s="167"/>
      <c r="F22" s="166"/>
      <c r="G22" s="169"/>
      <c r="H22" s="255"/>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54"/>
      <c r="HO22" s="54"/>
      <c r="HP22" s="54"/>
      <c r="HQ22" s="54"/>
      <c r="HR22" s="54"/>
      <c r="HS22" s="54"/>
      <c r="HT22" s="54"/>
      <c r="HU22" s="54"/>
      <c r="HV22" s="54"/>
      <c r="HW22" s="54"/>
      <c r="HX22" s="54"/>
      <c r="HY22" s="54"/>
      <c r="HZ22" s="54"/>
      <c r="IA22" s="54"/>
      <c r="IB22" s="54"/>
      <c r="IC22" s="54"/>
      <c r="ID22" s="54"/>
      <c r="IE22" s="54"/>
      <c r="IF22" s="54"/>
      <c r="IG22" s="54"/>
      <c r="IH22" s="54"/>
      <c r="II22" s="54"/>
      <c r="IJ22" s="54"/>
      <c r="IK22" s="54"/>
      <c r="IL22" s="54"/>
      <c r="IM22" s="54"/>
      <c r="IN22" s="54"/>
      <c r="IO22" s="54"/>
      <c r="IP22" s="54"/>
      <c r="IQ22" s="54"/>
      <c r="IR22" s="54"/>
      <c r="IS22" s="54"/>
      <c r="IT22" s="54"/>
      <c r="IU22" s="54"/>
      <c r="IV22" s="54"/>
    </row>
    <row r="23" s="1" customFormat="1" ht="21" customHeight="1" spans="1:256">
      <c r="A23" s="253"/>
      <c r="B23" s="16"/>
      <c r="C23" s="256" t="s">
        <v>72</v>
      </c>
      <c r="D23" s="166">
        <v>708.29</v>
      </c>
      <c r="E23" s="167"/>
      <c r="F23" s="166"/>
      <c r="G23" s="169"/>
      <c r="H23" s="255"/>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4"/>
      <c r="GW23" s="54"/>
      <c r="GX23" s="54"/>
      <c r="GY23" s="54"/>
      <c r="GZ23" s="54"/>
      <c r="HA23" s="54"/>
      <c r="HB23" s="54"/>
      <c r="HC23" s="54"/>
      <c r="HD23" s="54"/>
      <c r="HE23" s="54"/>
      <c r="HF23" s="54"/>
      <c r="HG23" s="54"/>
      <c r="HH23" s="54"/>
      <c r="HI23" s="54"/>
      <c r="HJ23" s="54"/>
      <c r="HK23" s="54"/>
      <c r="HL23" s="54"/>
      <c r="HM23" s="54"/>
      <c r="HN23" s="54"/>
      <c r="HO23" s="54"/>
      <c r="HP23" s="54"/>
      <c r="HQ23" s="54"/>
      <c r="HR23" s="54"/>
      <c r="HS23" s="54"/>
      <c r="HT23" s="54"/>
      <c r="HU23" s="54"/>
      <c r="HV23" s="54"/>
      <c r="HW23" s="54"/>
      <c r="HX23" s="54"/>
      <c r="HY23" s="54"/>
      <c r="HZ23" s="54"/>
      <c r="IA23" s="54"/>
      <c r="IB23" s="54"/>
      <c r="IC23" s="54"/>
      <c r="ID23" s="54"/>
      <c r="IE23" s="54"/>
      <c r="IF23" s="54"/>
      <c r="IG23" s="54"/>
      <c r="IH23" s="54"/>
      <c r="II23" s="54"/>
      <c r="IJ23" s="54"/>
      <c r="IK23" s="54"/>
      <c r="IL23" s="54"/>
      <c r="IM23" s="54"/>
      <c r="IN23" s="54"/>
      <c r="IO23" s="54"/>
      <c r="IP23" s="54"/>
      <c r="IQ23" s="54"/>
      <c r="IR23" s="54"/>
      <c r="IS23" s="54"/>
      <c r="IT23" s="54"/>
      <c r="IU23" s="54"/>
      <c r="IV23" s="54"/>
    </row>
    <row r="24" s="1" customFormat="1" ht="21" customHeight="1" spans="1:256">
      <c r="A24" s="257" t="s">
        <v>73</v>
      </c>
      <c r="B24" s="16">
        <v>199.98</v>
      </c>
      <c r="C24" s="172" t="s">
        <v>74</v>
      </c>
      <c r="D24" s="166"/>
      <c r="E24" s="247"/>
      <c r="F24" s="166"/>
      <c r="G24" s="169"/>
      <c r="H24" s="255"/>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c r="IN24" s="54"/>
      <c r="IO24" s="54"/>
      <c r="IP24" s="54"/>
      <c r="IQ24" s="54"/>
      <c r="IR24" s="54"/>
      <c r="IS24" s="54"/>
      <c r="IT24" s="54"/>
      <c r="IU24" s="54"/>
      <c r="IV24" s="54"/>
    </row>
    <row r="25" s="1" customFormat="1" ht="21" customHeight="1" spans="1:256">
      <c r="A25" s="258"/>
      <c r="B25" s="16"/>
      <c r="C25" s="172" t="s">
        <v>75</v>
      </c>
      <c r="D25" s="166"/>
      <c r="E25" s="167"/>
      <c r="F25" s="166"/>
      <c r="G25" s="169"/>
      <c r="H25" s="255"/>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4"/>
      <c r="GW25" s="54"/>
      <c r="GX25" s="54"/>
      <c r="GY25" s="54"/>
      <c r="GZ25" s="54"/>
      <c r="HA25" s="54"/>
      <c r="HB25" s="54"/>
      <c r="HC25" s="54"/>
      <c r="HD25" s="54"/>
      <c r="HE25" s="54"/>
      <c r="HF25" s="54"/>
      <c r="HG25" s="54"/>
      <c r="HH25" s="54"/>
      <c r="HI25" s="54"/>
      <c r="HJ25" s="54"/>
      <c r="HK25" s="54"/>
      <c r="HL25" s="54"/>
      <c r="HM25" s="54"/>
      <c r="HN25" s="54"/>
      <c r="HO25" s="54"/>
      <c r="HP25" s="54"/>
      <c r="HQ25" s="54"/>
      <c r="HR25" s="54"/>
      <c r="HS25" s="54"/>
      <c r="HT25" s="54"/>
      <c r="HU25" s="54"/>
      <c r="HV25" s="54"/>
      <c r="HW25" s="54"/>
      <c r="HX25" s="54"/>
      <c r="HY25" s="54"/>
      <c r="HZ25" s="54"/>
      <c r="IA25" s="54"/>
      <c r="IB25" s="54"/>
      <c r="IC25" s="54"/>
      <c r="ID25" s="54"/>
      <c r="IE25" s="54"/>
      <c r="IF25" s="54"/>
      <c r="IG25" s="54"/>
      <c r="IH25" s="54"/>
      <c r="II25" s="54"/>
      <c r="IJ25" s="54"/>
      <c r="IK25" s="54"/>
      <c r="IL25" s="54"/>
      <c r="IM25" s="54"/>
      <c r="IN25" s="54"/>
      <c r="IO25" s="54"/>
      <c r="IP25" s="54"/>
      <c r="IQ25" s="54"/>
      <c r="IR25" s="54"/>
      <c r="IS25" s="54"/>
      <c r="IT25" s="54"/>
      <c r="IU25" s="54"/>
      <c r="IV25" s="54"/>
    </row>
    <row r="26" s="1" customFormat="1" ht="21" customHeight="1" spans="1:256">
      <c r="A26" s="258"/>
      <c r="B26" s="16"/>
      <c r="C26" s="172" t="s">
        <v>76</v>
      </c>
      <c r="D26" s="166"/>
      <c r="E26" s="167"/>
      <c r="F26" s="16"/>
      <c r="G26" s="169"/>
      <c r="H26" s="255"/>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c r="IN26" s="54"/>
      <c r="IO26" s="54"/>
      <c r="IP26" s="54"/>
      <c r="IQ26" s="54"/>
      <c r="IR26" s="54"/>
      <c r="IS26" s="54"/>
      <c r="IT26" s="54"/>
      <c r="IU26" s="54"/>
      <c r="IV26" s="54"/>
    </row>
    <row r="27" s="1" customFormat="1" ht="21" customHeight="1" spans="1:256">
      <c r="A27" s="250" t="s">
        <v>77</v>
      </c>
      <c r="B27" s="259">
        <v>163.27</v>
      </c>
      <c r="C27" s="172" t="s">
        <v>78</v>
      </c>
      <c r="D27" s="16"/>
      <c r="E27" s="247"/>
      <c r="F27" s="16"/>
      <c r="G27" s="169"/>
      <c r="H27" s="255"/>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54"/>
      <c r="HO27" s="54"/>
      <c r="HP27" s="54"/>
      <c r="HQ27" s="54"/>
      <c r="HR27" s="54"/>
      <c r="HS27" s="54"/>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c r="IR27" s="54"/>
      <c r="IS27" s="54"/>
      <c r="IT27" s="54"/>
      <c r="IU27" s="54"/>
      <c r="IV27" s="54"/>
    </row>
    <row r="28" s="1" customFormat="1" ht="21" customHeight="1" spans="1:256">
      <c r="A28" s="253"/>
      <c r="B28" s="260"/>
      <c r="C28" s="124" t="s">
        <v>79</v>
      </c>
      <c r="D28" s="259">
        <v>3181.29</v>
      </c>
      <c r="E28" s="177" t="s">
        <v>79</v>
      </c>
      <c r="F28" s="16">
        <v>3181.29</v>
      </c>
      <c r="G28" s="124" t="s">
        <v>79</v>
      </c>
      <c r="H28" s="16">
        <v>3181.29</v>
      </c>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c r="IR28" s="54"/>
      <c r="IS28" s="54"/>
      <c r="IT28" s="54"/>
      <c r="IU28" s="54"/>
      <c r="IV28" s="54"/>
    </row>
    <row r="29" s="1" customFormat="1" ht="21" customHeight="1" spans="1:256">
      <c r="A29" s="253"/>
      <c r="B29" s="16"/>
      <c r="C29" s="247"/>
      <c r="D29" s="259"/>
      <c r="E29" s="169"/>
      <c r="F29" s="16"/>
      <c r="G29" s="169"/>
      <c r="H29" s="255"/>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c r="FT29" s="54"/>
      <c r="FU29" s="54"/>
      <c r="FV29" s="54"/>
      <c r="FW29" s="54"/>
      <c r="FX29" s="54"/>
      <c r="FY29" s="54"/>
      <c r="FZ29" s="54"/>
      <c r="GA29" s="54"/>
      <c r="GB29" s="54"/>
      <c r="GC29" s="54"/>
      <c r="GD29" s="54"/>
      <c r="GE29" s="54"/>
      <c r="GF29" s="54"/>
      <c r="GG29" s="54"/>
      <c r="GH29" s="54"/>
      <c r="GI29" s="54"/>
      <c r="GJ29" s="54"/>
      <c r="GK29" s="54"/>
      <c r="GL29" s="54"/>
      <c r="GM29" s="54"/>
      <c r="GN29" s="54"/>
      <c r="GO29" s="54"/>
      <c r="GP29" s="54"/>
      <c r="GQ29" s="54"/>
      <c r="GR29" s="54"/>
      <c r="GS29" s="54"/>
      <c r="GT29" s="54"/>
      <c r="GU29" s="54"/>
      <c r="GV29" s="54"/>
      <c r="GW29" s="54"/>
      <c r="GX29" s="54"/>
      <c r="GY29" s="54"/>
      <c r="GZ29" s="54"/>
      <c r="HA29" s="54"/>
      <c r="HB29" s="54"/>
      <c r="HC29" s="54"/>
      <c r="HD29" s="54"/>
      <c r="HE29" s="54"/>
      <c r="HF29" s="54"/>
      <c r="HG29" s="54"/>
      <c r="HH29" s="54"/>
      <c r="HI29" s="54"/>
      <c r="HJ29" s="54"/>
      <c r="HK29" s="54"/>
      <c r="HL29" s="54"/>
      <c r="HM29" s="54"/>
      <c r="HN29" s="54"/>
      <c r="HO29" s="54"/>
      <c r="HP29" s="54"/>
      <c r="HQ29" s="54"/>
      <c r="HR29" s="54"/>
      <c r="HS29" s="54"/>
      <c r="HT29" s="54"/>
      <c r="HU29" s="54"/>
      <c r="HV29" s="54"/>
      <c r="HW29" s="54"/>
      <c r="HX29" s="54"/>
      <c r="HY29" s="54"/>
      <c r="HZ29" s="54"/>
      <c r="IA29" s="54"/>
      <c r="IB29" s="54"/>
      <c r="IC29" s="54"/>
      <c r="ID29" s="54"/>
      <c r="IE29" s="54"/>
      <c r="IF29" s="54"/>
      <c r="IG29" s="54"/>
      <c r="IH29" s="54"/>
      <c r="II29" s="54"/>
      <c r="IJ29" s="54"/>
      <c r="IK29" s="54"/>
      <c r="IL29" s="54"/>
      <c r="IM29" s="54"/>
      <c r="IN29" s="54"/>
      <c r="IO29" s="54"/>
      <c r="IP29" s="54"/>
      <c r="IQ29" s="54"/>
      <c r="IR29" s="54"/>
      <c r="IS29" s="54"/>
      <c r="IT29" s="54"/>
      <c r="IU29" s="54"/>
      <c r="IV29" s="54"/>
    </row>
    <row r="30" ht="21" customHeight="1" spans="1:256">
      <c r="A30" s="261"/>
      <c r="B30" s="77"/>
      <c r="C30" s="262"/>
      <c r="D30" s="263"/>
      <c r="E30" s="264"/>
      <c r="F30" s="265"/>
      <c r="G30" s="264"/>
      <c r="H30" s="265"/>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56"/>
      <c r="DV30" s="56"/>
      <c r="DW30" s="56"/>
      <c r="DX30" s="56"/>
      <c r="DY30" s="56"/>
      <c r="DZ30" s="56"/>
      <c r="EA30" s="56"/>
      <c r="EB30" s="56"/>
      <c r="EC30" s="56"/>
      <c r="ED30" s="56"/>
      <c r="EE30" s="56"/>
      <c r="EF30" s="56"/>
      <c r="EG30" s="56"/>
      <c r="EH30" s="56"/>
      <c r="EI30" s="56"/>
      <c r="EJ30" s="56"/>
      <c r="EK30" s="56"/>
      <c r="EL30" s="56"/>
      <c r="EM30" s="56"/>
      <c r="EN30" s="56"/>
      <c r="EO30" s="56"/>
      <c r="EP30" s="56"/>
      <c r="EQ30" s="56"/>
      <c r="ER30" s="56"/>
      <c r="ES30" s="56"/>
      <c r="ET30" s="56"/>
      <c r="EU30" s="56"/>
      <c r="EV30" s="56"/>
      <c r="EW30" s="56"/>
      <c r="EX30" s="56"/>
      <c r="EY30" s="56"/>
      <c r="EZ30" s="56"/>
      <c r="FA30" s="56"/>
      <c r="FB30" s="56"/>
      <c r="FC30" s="56"/>
      <c r="FD30" s="56"/>
      <c r="FE30" s="56"/>
      <c r="FF30" s="56"/>
      <c r="FG30" s="56"/>
      <c r="FH30" s="56"/>
      <c r="FI30" s="56"/>
      <c r="FJ30" s="56"/>
      <c r="FK30" s="56"/>
      <c r="FL30" s="56"/>
      <c r="FM30" s="56"/>
      <c r="FN30" s="56"/>
      <c r="FO30" s="56"/>
      <c r="FP30" s="56"/>
      <c r="FQ30" s="56"/>
      <c r="FR30" s="56"/>
      <c r="FS30" s="56"/>
      <c r="FT30" s="56"/>
      <c r="FU30" s="56"/>
      <c r="FV30" s="56"/>
      <c r="FW30" s="56"/>
      <c r="FX30" s="56"/>
      <c r="FY30" s="56"/>
      <c r="FZ30" s="56"/>
      <c r="GA30" s="56"/>
      <c r="GB30" s="56"/>
      <c r="GC30" s="56"/>
      <c r="GD30" s="56"/>
      <c r="GE30" s="56"/>
      <c r="GF30" s="56"/>
      <c r="GG30" s="56"/>
      <c r="GH30" s="56"/>
      <c r="GI30" s="56"/>
      <c r="GJ30" s="56"/>
      <c r="GK30" s="56"/>
      <c r="GL30" s="56"/>
      <c r="GM30" s="56"/>
      <c r="GN30" s="56"/>
      <c r="GO30" s="56"/>
      <c r="GP30" s="56"/>
      <c r="GQ30" s="56"/>
      <c r="GR30" s="56"/>
      <c r="GS30" s="56"/>
      <c r="GT30" s="56"/>
      <c r="GU30" s="56"/>
      <c r="GV30" s="56"/>
      <c r="GW30" s="56"/>
      <c r="GX30" s="56"/>
      <c r="GY30" s="56"/>
      <c r="GZ30" s="56"/>
      <c r="HA30" s="56"/>
      <c r="HB30" s="56"/>
      <c r="HC30" s="56"/>
      <c r="HD30" s="56"/>
      <c r="HE30" s="56"/>
      <c r="HF30" s="56"/>
      <c r="HG30" s="56"/>
      <c r="HH30" s="56"/>
      <c r="HI30" s="56"/>
      <c r="HJ30" s="56"/>
      <c r="HK30" s="56"/>
      <c r="HL30" s="56"/>
      <c r="HM30" s="56"/>
      <c r="HN30" s="56"/>
      <c r="HO30" s="56"/>
      <c r="HP30" s="56"/>
      <c r="HQ30" s="56"/>
      <c r="HR30" s="56"/>
      <c r="HS30" s="56"/>
      <c r="HT30" s="56"/>
      <c r="HU30" s="56"/>
      <c r="HV30" s="56"/>
      <c r="HW30" s="56"/>
      <c r="HX30" s="56"/>
      <c r="HY30" s="56"/>
      <c r="HZ30" s="56"/>
      <c r="IA30" s="56"/>
      <c r="IB30" s="56"/>
      <c r="IC30" s="56"/>
      <c r="ID30" s="56"/>
      <c r="IE30" s="56"/>
      <c r="IF30" s="56"/>
      <c r="IG30" s="56"/>
      <c r="IH30" s="56"/>
      <c r="II30" s="56"/>
      <c r="IJ30" s="56"/>
      <c r="IK30" s="56"/>
      <c r="IL30" s="56"/>
      <c r="IM30" s="56"/>
      <c r="IN30" s="56"/>
      <c r="IO30" s="56"/>
      <c r="IP30" s="56"/>
      <c r="IQ30" s="56"/>
      <c r="IR30" s="56"/>
      <c r="IS30" s="56"/>
      <c r="IT30" s="56"/>
      <c r="IU30" s="56"/>
      <c r="IV30" s="56"/>
    </row>
    <row r="31" s="1" customFormat="1" ht="21" customHeight="1" spans="1:256">
      <c r="A31" s="176" t="s">
        <v>80</v>
      </c>
      <c r="B31" s="78">
        <f>B6+B17+B18+B20+B24+B27</f>
        <v>3181.29</v>
      </c>
      <c r="C31" s="177" t="s">
        <v>81</v>
      </c>
      <c r="D31" s="259">
        <v>3181.29</v>
      </c>
      <c r="E31" s="177" t="s">
        <v>81</v>
      </c>
      <c r="F31" s="16">
        <v>3181.29</v>
      </c>
      <c r="G31" s="124" t="s">
        <v>81</v>
      </c>
      <c r="H31" s="16">
        <v>3181.29</v>
      </c>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c r="FT31" s="54"/>
      <c r="FU31" s="54"/>
      <c r="FV31" s="54"/>
      <c r="FW31" s="54"/>
      <c r="FX31" s="54"/>
      <c r="FY31" s="54"/>
      <c r="FZ31" s="54"/>
      <c r="GA31" s="54"/>
      <c r="GB31" s="54"/>
      <c r="GC31" s="54"/>
      <c r="GD31" s="54"/>
      <c r="GE31" s="54"/>
      <c r="GF31" s="54"/>
      <c r="GG31" s="54"/>
      <c r="GH31" s="54"/>
      <c r="GI31" s="54"/>
      <c r="GJ31" s="54"/>
      <c r="GK31" s="54"/>
      <c r="GL31" s="54"/>
      <c r="GM31" s="54"/>
      <c r="GN31" s="54"/>
      <c r="GO31" s="54"/>
      <c r="GP31" s="54"/>
      <c r="GQ31" s="54"/>
      <c r="GR31" s="54"/>
      <c r="GS31" s="54"/>
      <c r="GT31" s="54"/>
      <c r="GU31" s="54"/>
      <c r="GV31" s="54"/>
      <c r="GW31" s="54"/>
      <c r="GX31" s="54"/>
      <c r="GY31" s="54"/>
      <c r="GZ31" s="54"/>
      <c r="HA31" s="54"/>
      <c r="HB31" s="54"/>
      <c r="HC31" s="54"/>
      <c r="HD31" s="54"/>
      <c r="HE31" s="54"/>
      <c r="HF31" s="54"/>
      <c r="HG31" s="54"/>
      <c r="HH31" s="54"/>
      <c r="HI31" s="54"/>
      <c r="HJ31" s="54"/>
      <c r="HK31" s="54"/>
      <c r="HL31" s="54"/>
      <c r="HM31" s="54"/>
      <c r="HN31" s="54"/>
      <c r="HO31" s="54"/>
      <c r="HP31" s="54"/>
      <c r="HQ31" s="54"/>
      <c r="HR31" s="54"/>
      <c r="HS31" s="54"/>
      <c r="HT31" s="54"/>
      <c r="HU31" s="54"/>
      <c r="HV31" s="54"/>
      <c r="HW31" s="54"/>
      <c r="HX31" s="54"/>
      <c r="HY31" s="54"/>
      <c r="HZ31" s="54"/>
      <c r="IA31" s="54"/>
      <c r="IB31" s="54"/>
      <c r="IC31" s="54"/>
      <c r="ID31" s="54"/>
      <c r="IE31" s="54"/>
      <c r="IF31" s="54"/>
      <c r="IG31" s="54"/>
      <c r="IH31" s="54"/>
      <c r="II31" s="54"/>
      <c r="IJ31" s="54"/>
      <c r="IK31" s="54"/>
      <c r="IL31" s="54"/>
      <c r="IM31" s="54"/>
      <c r="IN31" s="54"/>
      <c r="IO31" s="54"/>
      <c r="IP31" s="54"/>
      <c r="IQ31" s="54"/>
      <c r="IR31" s="54"/>
      <c r="IS31" s="54"/>
      <c r="IT31" s="54"/>
      <c r="IU31" s="54"/>
      <c r="IV31" s="54"/>
    </row>
    <row r="32" s="243" customFormat="1" ht="24" customHeight="1" spans="1:256">
      <c r="A32" s="56"/>
      <c r="B32" s="56"/>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c r="IJ32" s="55"/>
      <c r="IK32" s="55"/>
      <c r="IL32" s="55"/>
      <c r="IM32" s="55"/>
      <c r="IN32" s="55"/>
      <c r="IO32" s="55"/>
      <c r="IP32" s="55"/>
      <c r="IQ32" s="55"/>
      <c r="IR32" s="55"/>
      <c r="IS32" s="55"/>
      <c r="IT32" s="55"/>
      <c r="IU32" s="55"/>
      <c r="IV32" s="55"/>
    </row>
    <row r="33" ht="24" customHeight="1" spans="1:256">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56"/>
      <c r="DT33" s="56"/>
      <c r="DU33" s="56"/>
      <c r="DV33" s="56"/>
      <c r="DW33" s="56"/>
      <c r="DX33" s="56"/>
      <c r="DY33" s="56"/>
      <c r="DZ33" s="56"/>
      <c r="EA33" s="56"/>
      <c r="EB33" s="56"/>
      <c r="EC33" s="56"/>
      <c r="ED33" s="56"/>
      <c r="EE33" s="56"/>
      <c r="EF33" s="56"/>
      <c r="EG33" s="56"/>
      <c r="EH33" s="56"/>
      <c r="EI33" s="56"/>
      <c r="EJ33" s="56"/>
      <c r="EK33" s="56"/>
      <c r="EL33" s="56"/>
      <c r="EM33" s="56"/>
      <c r="EN33" s="56"/>
      <c r="EO33" s="56"/>
      <c r="EP33" s="56"/>
      <c r="EQ33" s="56"/>
      <c r="ER33" s="56"/>
      <c r="ES33" s="56"/>
      <c r="ET33" s="56"/>
      <c r="EU33" s="56"/>
      <c r="EV33" s="56"/>
      <c r="EW33" s="56"/>
      <c r="EX33" s="56"/>
      <c r="EY33" s="56"/>
      <c r="EZ33" s="56"/>
      <c r="FA33" s="56"/>
      <c r="FB33" s="56"/>
      <c r="FC33" s="56"/>
      <c r="FD33" s="56"/>
      <c r="FE33" s="56"/>
      <c r="FF33" s="56"/>
      <c r="FG33" s="56"/>
      <c r="FH33" s="56"/>
      <c r="FI33" s="56"/>
      <c r="FJ33" s="56"/>
      <c r="FK33" s="56"/>
      <c r="FL33" s="56"/>
      <c r="FM33" s="56"/>
      <c r="FN33" s="56"/>
      <c r="FO33" s="56"/>
      <c r="FP33" s="56"/>
      <c r="FQ33" s="56"/>
      <c r="FR33" s="56"/>
      <c r="FS33" s="56"/>
      <c r="FT33" s="56"/>
      <c r="FU33" s="56"/>
      <c r="FV33" s="56"/>
      <c r="FW33" s="56"/>
      <c r="FX33" s="56"/>
      <c r="FY33" s="56"/>
      <c r="FZ33" s="56"/>
      <c r="GA33" s="56"/>
      <c r="GB33" s="56"/>
      <c r="GC33" s="56"/>
      <c r="GD33" s="56"/>
      <c r="GE33" s="56"/>
      <c r="GF33" s="56"/>
      <c r="GG33" s="56"/>
      <c r="GH33" s="56"/>
      <c r="GI33" s="56"/>
      <c r="GJ33" s="56"/>
      <c r="GK33" s="56"/>
      <c r="GL33" s="56"/>
      <c r="GM33" s="56"/>
      <c r="GN33" s="56"/>
      <c r="GO33" s="56"/>
      <c r="GP33" s="56"/>
      <c r="GQ33" s="56"/>
      <c r="GR33" s="56"/>
      <c r="GS33" s="56"/>
      <c r="GT33" s="56"/>
      <c r="GU33" s="56"/>
      <c r="GV33" s="56"/>
      <c r="GW33" s="56"/>
      <c r="GX33" s="56"/>
      <c r="GY33" s="56"/>
      <c r="GZ33" s="56"/>
      <c r="HA33" s="56"/>
      <c r="HB33" s="56"/>
      <c r="HC33" s="56"/>
      <c r="HD33" s="56"/>
      <c r="HE33" s="56"/>
      <c r="HF33" s="56"/>
      <c r="HG33" s="56"/>
      <c r="HH33" s="56"/>
      <c r="HI33" s="56"/>
      <c r="HJ33" s="56"/>
      <c r="HK33" s="56"/>
      <c r="HL33" s="56"/>
      <c r="HM33" s="56"/>
      <c r="HN33" s="56"/>
      <c r="HO33" s="56"/>
      <c r="HP33" s="56"/>
      <c r="HQ33" s="56"/>
      <c r="HR33" s="56"/>
      <c r="HS33" s="56"/>
      <c r="HT33" s="56"/>
      <c r="HU33" s="56"/>
      <c r="HV33" s="56"/>
      <c r="HW33" s="56"/>
      <c r="HX33" s="56"/>
      <c r="HY33" s="56"/>
      <c r="HZ33" s="56"/>
      <c r="IA33" s="56"/>
      <c r="IB33" s="56"/>
      <c r="IC33" s="56"/>
      <c r="ID33" s="56"/>
      <c r="IE33" s="56"/>
      <c r="IF33" s="56"/>
      <c r="IG33" s="56"/>
      <c r="IH33" s="56"/>
      <c r="II33" s="56"/>
      <c r="IJ33" s="56"/>
      <c r="IK33" s="56"/>
      <c r="IL33" s="56"/>
      <c r="IM33" s="56"/>
      <c r="IN33" s="56"/>
      <c r="IO33" s="56"/>
      <c r="IP33" s="56"/>
      <c r="IQ33" s="56"/>
      <c r="IR33" s="56"/>
      <c r="IS33" s="56"/>
      <c r="IT33" s="56"/>
      <c r="IU33" s="56"/>
      <c r="IV33" s="56"/>
    </row>
    <row r="34" ht="24" customHeight="1" spans="1:256">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56"/>
      <c r="DR34" s="56"/>
      <c r="DS34" s="56"/>
      <c r="DT34" s="56"/>
      <c r="DU34" s="56"/>
      <c r="DV34" s="56"/>
      <c r="DW34" s="56"/>
      <c r="DX34" s="56"/>
      <c r="DY34" s="56"/>
      <c r="DZ34" s="56"/>
      <c r="EA34" s="56"/>
      <c r="EB34" s="56"/>
      <c r="EC34" s="56"/>
      <c r="ED34" s="56"/>
      <c r="EE34" s="56"/>
      <c r="EF34" s="56"/>
      <c r="EG34" s="56"/>
      <c r="EH34" s="56"/>
      <c r="EI34" s="56"/>
      <c r="EJ34" s="56"/>
      <c r="EK34" s="56"/>
      <c r="EL34" s="56"/>
      <c r="EM34" s="56"/>
      <c r="EN34" s="56"/>
      <c r="EO34" s="56"/>
      <c r="EP34" s="56"/>
      <c r="EQ34" s="56"/>
      <c r="ER34" s="56"/>
      <c r="ES34" s="56"/>
      <c r="ET34" s="56"/>
      <c r="EU34" s="56"/>
      <c r="EV34" s="56"/>
      <c r="EW34" s="56"/>
      <c r="EX34" s="56"/>
      <c r="EY34" s="56"/>
      <c r="EZ34" s="56"/>
      <c r="FA34" s="56"/>
      <c r="FB34" s="56"/>
      <c r="FC34" s="56"/>
      <c r="FD34" s="56"/>
      <c r="FE34" s="56"/>
      <c r="FF34" s="56"/>
      <c r="FG34" s="56"/>
      <c r="FH34" s="56"/>
      <c r="FI34" s="56"/>
      <c r="FJ34" s="56"/>
      <c r="FK34" s="56"/>
      <c r="FL34" s="56"/>
      <c r="FM34" s="56"/>
      <c r="FN34" s="56"/>
      <c r="FO34" s="56"/>
      <c r="FP34" s="56"/>
      <c r="FQ34" s="56"/>
      <c r="FR34" s="56"/>
      <c r="FS34" s="56"/>
      <c r="FT34" s="56"/>
      <c r="FU34" s="56"/>
      <c r="FV34" s="56"/>
      <c r="FW34" s="56"/>
      <c r="FX34" s="56"/>
      <c r="FY34" s="56"/>
      <c r="FZ34" s="56"/>
      <c r="GA34" s="56"/>
      <c r="GB34" s="56"/>
      <c r="GC34" s="56"/>
      <c r="GD34" s="56"/>
      <c r="GE34" s="56"/>
      <c r="GF34" s="56"/>
      <c r="GG34" s="56"/>
      <c r="GH34" s="56"/>
      <c r="GI34" s="56"/>
      <c r="GJ34" s="56"/>
      <c r="GK34" s="56"/>
      <c r="GL34" s="56"/>
      <c r="GM34" s="56"/>
      <c r="GN34" s="56"/>
      <c r="GO34" s="56"/>
      <c r="GP34" s="56"/>
      <c r="GQ34" s="56"/>
      <c r="GR34" s="56"/>
      <c r="GS34" s="56"/>
      <c r="GT34" s="56"/>
      <c r="GU34" s="56"/>
      <c r="GV34" s="56"/>
      <c r="GW34" s="56"/>
      <c r="GX34" s="56"/>
      <c r="GY34" s="56"/>
      <c r="GZ34" s="56"/>
      <c r="HA34" s="56"/>
      <c r="HB34" s="56"/>
      <c r="HC34" s="56"/>
      <c r="HD34" s="56"/>
      <c r="HE34" s="56"/>
      <c r="HF34" s="56"/>
      <c r="HG34" s="56"/>
      <c r="HH34" s="56"/>
      <c r="HI34" s="56"/>
      <c r="HJ34" s="56"/>
      <c r="HK34" s="56"/>
      <c r="HL34" s="56"/>
      <c r="HM34" s="56"/>
      <c r="HN34" s="56"/>
      <c r="HO34" s="56"/>
      <c r="HP34" s="56"/>
      <c r="HQ34" s="56"/>
      <c r="HR34" s="56"/>
      <c r="HS34" s="56"/>
      <c r="HT34" s="56"/>
      <c r="HU34" s="56"/>
      <c r="HV34" s="56"/>
      <c r="HW34" s="56"/>
      <c r="HX34" s="56"/>
      <c r="HY34" s="56"/>
      <c r="HZ34" s="56"/>
      <c r="IA34" s="56"/>
      <c r="IB34" s="56"/>
      <c r="IC34" s="56"/>
      <c r="ID34" s="56"/>
      <c r="IE34" s="56"/>
      <c r="IF34" s="56"/>
      <c r="IG34" s="56"/>
      <c r="IH34" s="56"/>
      <c r="II34" s="56"/>
      <c r="IJ34" s="56"/>
      <c r="IK34" s="56"/>
      <c r="IL34" s="56"/>
      <c r="IM34" s="56"/>
      <c r="IN34" s="56"/>
      <c r="IO34" s="56"/>
      <c r="IP34" s="56"/>
      <c r="IQ34" s="56"/>
      <c r="IR34" s="56"/>
      <c r="IS34" s="56"/>
      <c r="IT34" s="56"/>
      <c r="IU34" s="56"/>
      <c r="IV34" s="56"/>
    </row>
    <row r="35" ht="24" customHeight="1" spans="1:256">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c r="DQ35" s="56"/>
      <c r="DR35" s="56"/>
      <c r="DS35" s="56"/>
      <c r="DT35" s="56"/>
      <c r="DU35" s="56"/>
      <c r="DV35" s="56"/>
      <c r="DW35" s="56"/>
      <c r="DX35" s="56"/>
      <c r="DY35" s="56"/>
      <c r="DZ35" s="56"/>
      <c r="EA35" s="56"/>
      <c r="EB35" s="56"/>
      <c r="EC35" s="56"/>
      <c r="ED35" s="56"/>
      <c r="EE35" s="56"/>
      <c r="EF35" s="56"/>
      <c r="EG35" s="56"/>
      <c r="EH35" s="56"/>
      <c r="EI35" s="56"/>
      <c r="EJ35" s="56"/>
      <c r="EK35" s="56"/>
      <c r="EL35" s="56"/>
      <c r="EM35" s="56"/>
      <c r="EN35" s="56"/>
      <c r="EO35" s="56"/>
      <c r="EP35" s="56"/>
      <c r="EQ35" s="56"/>
      <c r="ER35" s="56"/>
      <c r="ES35" s="56"/>
      <c r="ET35" s="56"/>
      <c r="EU35" s="56"/>
      <c r="EV35" s="56"/>
      <c r="EW35" s="56"/>
      <c r="EX35" s="56"/>
      <c r="EY35" s="56"/>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c r="FY35" s="56"/>
      <c r="FZ35" s="56"/>
      <c r="GA35" s="56"/>
      <c r="GB35" s="56"/>
      <c r="GC35" s="56"/>
      <c r="GD35" s="56"/>
      <c r="GE35" s="56"/>
      <c r="GF35" s="56"/>
      <c r="GG35" s="56"/>
      <c r="GH35" s="56"/>
      <c r="GI35" s="56"/>
      <c r="GJ35" s="56"/>
      <c r="GK35" s="56"/>
      <c r="GL35" s="56"/>
      <c r="GM35" s="56"/>
      <c r="GN35" s="56"/>
      <c r="GO35" s="56"/>
      <c r="GP35" s="56"/>
      <c r="GQ35" s="56"/>
      <c r="GR35" s="56"/>
      <c r="GS35" s="56"/>
      <c r="GT35" s="56"/>
      <c r="GU35" s="56"/>
      <c r="GV35" s="56"/>
      <c r="GW35" s="56"/>
      <c r="GX35" s="56"/>
      <c r="GY35" s="56"/>
      <c r="GZ35" s="56"/>
      <c r="HA35" s="56"/>
      <c r="HB35" s="56"/>
      <c r="HC35" s="56"/>
      <c r="HD35" s="56"/>
      <c r="HE35" s="56"/>
      <c r="HF35" s="56"/>
      <c r="HG35" s="56"/>
      <c r="HH35" s="56"/>
      <c r="HI35" s="56"/>
      <c r="HJ35" s="56"/>
      <c r="HK35" s="56"/>
      <c r="HL35" s="56"/>
      <c r="HM35" s="56"/>
      <c r="HN35" s="56"/>
      <c r="HO35" s="56"/>
      <c r="HP35" s="56"/>
      <c r="HQ35" s="56"/>
      <c r="HR35" s="56"/>
      <c r="HS35" s="56"/>
      <c r="HT35" s="56"/>
      <c r="HU35" s="56"/>
      <c r="HV35" s="56"/>
      <c r="HW35" s="56"/>
      <c r="HX35" s="56"/>
      <c r="HY35" s="56"/>
      <c r="HZ35" s="56"/>
      <c r="IA35" s="56"/>
      <c r="IB35" s="56"/>
      <c r="IC35" s="56"/>
      <c r="ID35" s="56"/>
      <c r="IE35" s="56"/>
      <c r="IF35" s="56"/>
      <c r="IG35" s="56"/>
      <c r="IH35" s="56"/>
      <c r="II35" s="56"/>
      <c r="IJ35" s="56"/>
      <c r="IK35" s="56"/>
      <c r="IL35" s="56"/>
      <c r="IM35" s="56"/>
      <c r="IN35" s="56"/>
      <c r="IO35" s="56"/>
      <c r="IP35" s="56"/>
      <c r="IQ35" s="56"/>
      <c r="IR35" s="56"/>
      <c r="IS35" s="56"/>
      <c r="IT35" s="56"/>
      <c r="IU35" s="56"/>
      <c r="IV35" s="56"/>
    </row>
    <row r="36" ht="24" customHeight="1" spans="3:2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56"/>
      <c r="DZ36" s="56"/>
      <c r="EA36" s="56"/>
      <c r="EB36" s="56"/>
      <c r="EC36" s="56"/>
      <c r="ED36" s="56"/>
      <c r="EE36" s="56"/>
      <c r="EF36" s="56"/>
      <c r="EG36" s="56"/>
      <c r="EH36" s="56"/>
      <c r="EI36" s="56"/>
      <c r="EJ36" s="56"/>
      <c r="EK36" s="56"/>
      <c r="EL36" s="56"/>
      <c r="EM36" s="56"/>
      <c r="EN36" s="56"/>
      <c r="EO36" s="56"/>
      <c r="EP36" s="56"/>
      <c r="EQ36" s="56"/>
      <c r="ER36" s="56"/>
      <c r="ES36" s="56"/>
      <c r="ET36" s="56"/>
      <c r="EU36" s="56"/>
      <c r="EV36" s="56"/>
      <c r="EW36" s="56"/>
      <c r="EX36" s="56"/>
      <c r="EY36" s="56"/>
      <c r="EZ36" s="56"/>
      <c r="FA36" s="56"/>
      <c r="FB36" s="56"/>
      <c r="FC36" s="56"/>
      <c r="FD36" s="56"/>
      <c r="FE36" s="56"/>
      <c r="FF36" s="56"/>
      <c r="FG36" s="56"/>
      <c r="FH36" s="56"/>
      <c r="FI36" s="56"/>
      <c r="FJ36" s="56"/>
      <c r="FK36" s="56"/>
      <c r="FL36" s="56"/>
      <c r="FM36" s="56"/>
      <c r="FN36" s="56"/>
      <c r="FO36" s="56"/>
      <c r="FP36" s="56"/>
      <c r="FQ36" s="56"/>
      <c r="FR36" s="56"/>
      <c r="FS36" s="56"/>
      <c r="FT36" s="56"/>
      <c r="FU36" s="56"/>
      <c r="FV36" s="56"/>
      <c r="FW36" s="56"/>
      <c r="FX36" s="56"/>
      <c r="FY36" s="56"/>
      <c r="FZ36" s="56"/>
      <c r="GA36" s="56"/>
      <c r="GB36" s="56"/>
      <c r="GC36" s="56"/>
      <c r="GD36" s="56"/>
      <c r="GE36" s="56"/>
      <c r="GF36" s="56"/>
      <c r="GG36" s="56"/>
      <c r="GH36" s="56"/>
      <c r="GI36" s="56"/>
      <c r="GJ36" s="56"/>
      <c r="GK36" s="56"/>
      <c r="GL36" s="56"/>
      <c r="GM36" s="56"/>
      <c r="GN36" s="56"/>
      <c r="GO36" s="56"/>
      <c r="GP36" s="56"/>
      <c r="GQ36" s="56"/>
      <c r="GR36" s="56"/>
      <c r="GS36" s="56"/>
      <c r="GT36" s="56"/>
      <c r="GU36" s="56"/>
      <c r="GV36" s="56"/>
      <c r="GW36" s="56"/>
      <c r="GX36" s="56"/>
      <c r="GY36" s="56"/>
      <c r="GZ36" s="56"/>
      <c r="HA36" s="56"/>
      <c r="HB36" s="56"/>
      <c r="HC36" s="56"/>
      <c r="HD36" s="56"/>
      <c r="HE36" s="56"/>
      <c r="HF36" s="56"/>
      <c r="HG36" s="56"/>
      <c r="HH36" s="56"/>
      <c r="HI36" s="56"/>
      <c r="HJ36" s="56"/>
      <c r="HK36" s="56"/>
      <c r="HL36" s="56"/>
      <c r="HM36" s="56"/>
      <c r="HN36" s="56"/>
      <c r="HO36" s="56"/>
      <c r="HP36" s="56"/>
      <c r="HQ36" s="56"/>
      <c r="HR36" s="56"/>
      <c r="HS36" s="56"/>
      <c r="HT36" s="56"/>
      <c r="HU36" s="56"/>
      <c r="HV36" s="56"/>
      <c r="HW36" s="56"/>
      <c r="HX36" s="56"/>
      <c r="HY36" s="56"/>
      <c r="HZ36" s="56"/>
      <c r="IA36" s="56"/>
      <c r="IB36" s="56"/>
      <c r="IC36" s="56"/>
      <c r="ID36" s="56"/>
      <c r="IE36" s="56"/>
      <c r="IF36" s="56"/>
      <c r="IG36" s="56"/>
      <c r="IH36" s="56"/>
      <c r="II36" s="56"/>
      <c r="IJ36" s="56"/>
      <c r="IK36" s="56"/>
      <c r="IL36" s="56"/>
      <c r="IM36" s="56"/>
      <c r="IN36" s="56"/>
      <c r="IO36" s="56"/>
      <c r="IP36" s="56"/>
      <c r="IQ36" s="56"/>
      <c r="IR36" s="56"/>
      <c r="IS36" s="56"/>
      <c r="IT36" s="56"/>
      <c r="IU36" s="56"/>
      <c r="IV36" s="56"/>
    </row>
    <row r="37" ht="24" customHeight="1" spans="3:2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56"/>
      <c r="DG37" s="56"/>
      <c r="DH37" s="56"/>
      <c r="DI37" s="56"/>
      <c r="DJ37" s="56"/>
      <c r="DK37" s="56"/>
      <c r="DL37" s="56"/>
      <c r="DM37" s="56"/>
      <c r="DN37" s="56"/>
      <c r="DO37" s="56"/>
      <c r="DP37" s="56"/>
      <c r="DQ37" s="56"/>
      <c r="DR37" s="56"/>
      <c r="DS37" s="56"/>
      <c r="DT37" s="56"/>
      <c r="DU37" s="56"/>
      <c r="DV37" s="56"/>
      <c r="DW37" s="56"/>
      <c r="DX37" s="56"/>
      <c r="DY37" s="56"/>
      <c r="DZ37" s="56"/>
      <c r="EA37" s="56"/>
      <c r="EB37" s="56"/>
      <c r="EC37" s="56"/>
      <c r="ED37" s="56"/>
      <c r="EE37" s="56"/>
      <c r="EF37" s="56"/>
      <c r="EG37" s="56"/>
      <c r="EH37" s="56"/>
      <c r="EI37" s="56"/>
      <c r="EJ37" s="56"/>
      <c r="EK37" s="56"/>
      <c r="EL37" s="56"/>
      <c r="EM37" s="56"/>
      <c r="EN37" s="56"/>
      <c r="EO37" s="56"/>
      <c r="EP37" s="56"/>
      <c r="EQ37" s="56"/>
      <c r="ER37" s="56"/>
      <c r="ES37" s="56"/>
      <c r="ET37" s="56"/>
      <c r="EU37" s="56"/>
      <c r="EV37" s="56"/>
      <c r="EW37" s="56"/>
      <c r="EX37" s="56"/>
      <c r="EY37" s="56"/>
      <c r="EZ37" s="56"/>
      <c r="FA37" s="56"/>
      <c r="FB37" s="56"/>
      <c r="FC37" s="56"/>
      <c r="FD37" s="56"/>
      <c r="FE37" s="56"/>
      <c r="FF37" s="56"/>
      <c r="FG37" s="56"/>
      <c r="FH37" s="56"/>
      <c r="FI37" s="56"/>
      <c r="FJ37" s="56"/>
      <c r="FK37" s="56"/>
      <c r="FL37" s="56"/>
      <c r="FM37" s="56"/>
      <c r="FN37" s="56"/>
      <c r="FO37" s="56"/>
      <c r="FP37" s="56"/>
      <c r="FQ37" s="56"/>
      <c r="FR37" s="56"/>
      <c r="FS37" s="56"/>
      <c r="FT37" s="56"/>
      <c r="FU37" s="56"/>
      <c r="FV37" s="56"/>
      <c r="FW37" s="56"/>
      <c r="FX37" s="56"/>
      <c r="FY37" s="56"/>
      <c r="FZ37" s="56"/>
      <c r="GA37" s="56"/>
      <c r="GB37" s="56"/>
      <c r="GC37" s="56"/>
      <c r="GD37" s="56"/>
      <c r="GE37" s="56"/>
      <c r="GF37" s="56"/>
      <c r="GG37" s="56"/>
      <c r="GH37" s="56"/>
      <c r="GI37" s="56"/>
      <c r="GJ37" s="56"/>
      <c r="GK37" s="56"/>
      <c r="GL37" s="56"/>
      <c r="GM37" s="56"/>
      <c r="GN37" s="56"/>
      <c r="GO37" s="56"/>
      <c r="GP37" s="56"/>
      <c r="GQ37" s="56"/>
      <c r="GR37" s="56"/>
      <c r="GS37" s="56"/>
      <c r="GT37" s="56"/>
      <c r="GU37" s="56"/>
      <c r="GV37" s="56"/>
      <c r="GW37" s="56"/>
      <c r="GX37" s="56"/>
      <c r="GY37" s="56"/>
      <c r="GZ37" s="56"/>
      <c r="HA37" s="56"/>
      <c r="HB37" s="56"/>
      <c r="HC37" s="56"/>
      <c r="HD37" s="56"/>
      <c r="HE37" s="56"/>
      <c r="HF37" s="56"/>
      <c r="HG37" s="56"/>
      <c r="HH37" s="56"/>
      <c r="HI37" s="56"/>
      <c r="HJ37" s="56"/>
      <c r="HK37" s="56"/>
      <c r="HL37" s="56"/>
      <c r="HM37" s="56"/>
      <c r="HN37" s="56"/>
      <c r="HO37" s="56"/>
      <c r="HP37" s="56"/>
      <c r="HQ37" s="56"/>
      <c r="HR37" s="56"/>
      <c r="HS37" s="56"/>
      <c r="HT37" s="56"/>
      <c r="HU37" s="56"/>
      <c r="HV37" s="56"/>
      <c r="HW37" s="56"/>
      <c r="HX37" s="56"/>
      <c r="HY37" s="56"/>
      <c r="HZ37" s="56"/>
      <c r="IA37" s="56"/>
      <c r="IB37" s="56"/>
      <c r="IC37" s="56"/>
      <c r="ID37" s="56"/>
      <c r="IE37" s="56"/>
      <c r="IF37" s="56"/>
      <c r="IG37" s="56"/>
      <c r="IH37" s="56"/>
      <c r="II37" s="56"/>
      <c r="IJ37" s="56"/>
      <c r="IK37" s="56"/>
      <c r="IL37" s="56"/>
      <c r="IM37" s="56"/>
      <c r="IN37" s="56"/>
      <c r="IO37" s="56"/>
      <c r="IP37" s="56"/>
      <c r="IQ37" s="56"/>
      <c r="IR37" s="56"/>
      <c r="IS37" s="56"/>
      <c r="IT37" s="56"/>
      <c r="IU37" s="56"/>
      <c r="IV37" s="56"/>
    </row>
  </sheetData>
  <mergeCells count="1">
    <mergeCell ref="A3:C3"/>
  </mergeCells>
  <printOptions horizontalCentered="1"/>
  <pageMargins left="0.196527777777778" right="0.196527777777778" top="0.786805555555556" bottom="0.590277777777778" header="0" footer="0"/>
  <pageSetup paperSize="9" scale="65" orientation="landscape"/>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3"/>
  <sheetViews>
    <sheetView showGridLines="0" showZeros="0" workbookViewId="0">
      <selection activeCell="K8" sqref="K8"/>
    </sheetView>
  </sheetViews>
  <sheetFormatPr defaultColWidth="9.16666666666667" defaultRowHeight="12.75" customHeight="1"/>
  <cols>
    <col min="1" max="1" width="10.8333333333333" customWidth="1"/>
    <col min="2" max="3" width="7.33333333333333" customWidth="1"/>
    <col min="4" max="4" width="29.3333333333333" customWidth="1"/>
    <col min="5" max="5" width="12.6666666666667" customWidth="1"/>
    <col min="6" max="16" width="11" customWidth="1"/>
  </cols>
  <sheetData>
    <row r="1" ht="22.5" customHeight="1" spans="1:16">
      <c r="A1" s="2" t="s">
        <v>219</v>
      </c>
      <c r="B1" s="119"/>
      <c r="C1" s="119"/>
      <c r="D1" s="120"/>
      <c r="E1" s="120"/>
      <c r="F1" s="120"/>
      <c r="G1" s="120"/>
      <c r="H1" s="120"/>
      <c r="I1" s="120"/>
      <c r="J1" s="120"/>
      <c r="K1" s="120"/>
      <c r="L1" s="120"/>
      <c r="M1" s="139"/>
      <c r="N1" s="139"/>
      <c r="O1" s="139"/>
      <c r="P1" s="130"/>
    </row>
    <row r="2" ht="22.5" customHeight="1" spans="1:16">
      <c r="A2" s="81" t="s">
        <v>220</v>
      </c>
      <c r="B2" s="81"/>
      <c r="C2" s="81"/>
      <c r="D2" s="81"/>
      <c r="E2" s="81"/>
      <c r="F2" s="81"/>
      <c r="G2" s="81"/>
      <c r="H2" s="81"/>
      <c r="I2" s="81"/>
      <c r="J2" s="81"/>
      <c r="K2" s="81"/>
      <c r="L2" s="81"/>
      <c r="M2" s="81"/>
      <c r="N2" s="81"/>
      <c r="O2" s="81"/>
      <c r="P2" s="81"/>
    </row>
    <row r="3" ht="22.5" customHeight="1" spans="1:16">
      <c r="A3" s="121" t="s">
        <v>2</v>
      </c>
      <c r="B3" s="122"/>
      <c r="C3" s="122"/>
      <c r="D3" s="182"/>
      <c r="E3" s="122"/>
      <c r="F3" s="122"/>
      <c r="G3" s="123"/>
      <c r="H3" s="123"/>
      <c r="I3" s="123"/>
      <c r="J3" s="123"/>
      <c r="K3" s="123"/>
      <c r="L3" s="123"/>
      <c r="M3" s="140"/>
      <c r="N3" s="140"/>
      <c r="O3" s="140"/>
      <c r="P3" s="131" t="s">
        <v>84</v>
      </c>
    </row>
    <row r="4" ht="22.5" customHeight="1" spans="1:16">
      <c r="A4" s="26" t="s">
        <v>140</v>
      </c>
      <c r="B4" s="26"/>
      <c r="C4" s="10"/>
      <c r="D4" s="41" t="s">
        <v>112</v>
      </c>
      <c r="E4" s="183" t="s">
        <v>86</v>
      </c>
      <c r="F4" s="62" t="s">
        <v>221</v>
      </c>
      <c r="G4" s="67" t="s">
        <v>222</v>
      </c>
      <c r="H4" s="67" t="s">
        <v>223</v>
      </c>
      <c r="I4" s="67" t="s">
        <v>224</v>
      </c>
      <c r="J4" s="67" t="s">
        <v>225</v>
      </c>
      <c r="K4" s="67" t="s">
        <v>226</v>
      </c>
      <c r="L4" s="67" t="s">
        <v>227</v>
      </c>
      <c r="M4" s="67" t="s">
        <v>228</v>
      </c>
      <c r="N4" s="67" t="s">
        <v>229</v>
      </c>
      <c r="O4" s="67" t="s">
        <v>230</v>
      </c>
      <c r="P4" s="14" t="s">
        <v>231</v>
      </c>
    </row>
    <row r="5" ht="38.25" customHeight="1" spans="1:16">
      <c r="A5" s="116" t="s">
        <v>113</v>
      </c>
      <c r="B5" s="116" t="s">
        <v>114</v>
      </c>
      <c r="C5" s="184" t="s">
        <v>115</v>
      </c>
      <c r="D5" s="41"/>
      <c r="E5" s="185"/>
      <c r="F5" s="67"/>
      <c r="G5" s="67"/>
      <c r="H5" s="67"/>
      <c r="I5" s="67"/>
      <c r="J5" s="67"/>
      <c r="K5" s="67"/>
      <c r="L5" s="67"/>
      <c r="M5" s="67"/>
      <c r="N5" s="67"/>
      <c r="O5" s="67"/>
      <c r="P5" s="14"/>
    </row>
    <row r="6" s="1" customFormat="1" ht="27" customHeight="1" spans="1:16">
      <c r="A6" s="86"/>
      <c r="B6" s="86"/>
      <c r="C6" s="86"/>
      <c r="D6" s="186" t="s">
        <v>105</v>
      </c>
      <c r="E6" s="16">
        <f>SUM(F6:P6)</f>
        <v>409.25</v>
      </c>
      <c r="F6" s="16">
        <f>SUM(F7:F15)</f>
        <v>0</v>
      </c>
      <c r="G6" s="16">
        <f t="shared" ref="G6:P6" si="0">SUM(G7:G15)</f>
        <v>0</v>
      </c>
      <c r="H6" s="16">
        <f t="shared" si="0"/>
        <v>0</v>
      </c>
      <c r="I6" s="16">
        <f t="shared" si="0"/>
        <v>2.95</v>
      </c>
      <c r="J6" s="16">
        <f t="shared" si="0"/>
        <v>352.6</v>
      </c>
      <c r="K6" s="16">
        <f t="shared" si="0"/>
        <v>38.7</v>
      </c>
      <c r="L6" s="16">
        <f t="shared" si="0"/>
        <v>0</v>
      </c>
      <c r="M6" s="16">
        <f t="shared" si="0"/>
        <v>0</v>
      </c>
      <c r="N6" s="16">
        <f t="shared" si="0"/>
        <v>0</v>
      </c>
      <c r="O6" s="16">
        <f t="shared" si="0"/>
        <v>15</v>
      </c>
      <c r="P6" s="16">
        <f t="shared" si="0"/>
        <v>0</v>
      </c>
    </row>
    <row r="7" ht="27" customHeight="1" spans="1:16">
      <c r="A7" s="178" t="s">
        <v>168</v>
      </c>
      <c r="B7" s="178" t="s">
        <v>132</v>
      </c>
      <c r="C7" s="178" t="s">
        <v>124</v>
      </c>
      <c r="D7" s="93" t="s">
        <v>169</v>
      </c>
      <c r="E7" s="16">
        <f t="shared" ref="E7:E15" si="1">SUM(F7:P7)</f>
        <v>331.55</v>
      </c>
      <c r="F7" s="16"/>
      <c r="G7" s="16"/>
      <c r="H7" s="16"/>
      <c r="I7" s="16">
        <v>2.95</v>
      </c>
      <c r="J7" s="16">
        <v>328.6</v>
      </c>
      <c r="K7" s="16"/>
      <c r="L7" s="16"/>
      <c r="M7" s="16"/>
      <c r="N7" s="16"/>
      <c r="O7" s="16"/>
      <c r="P7" s="16"/>
    </row>
    <row r="8" ht="27" customHeight="1" spans="1:16">
      <c r="A8" s="92" t="s">
        <v>119</v>
      </c>
      <c r="B8" s="92" t="s">
        <v>120</v>
      </c>
      <c r="C8" s="92" t="s">
        <v>121</v>
      </c>
      <c r="D8" s="93" t="s">
        <v>122</v>
      </c>
      <c r="E8" s="16">
        <f t="shared" si="1"/>
        <v>38.7</v>
      </c>
      <c r="F8" s="16"/>
      <c r="G8" s="16"/>
      <c r="H8" s="16"/>
      <c r="I8" s="16"/>
      <c r="J8" s="16"/>
      <c r="K8" s="180">
        <v>38.7</v>
      </c>
      <c r="L8" s="16"/>
      <c r="M8" s="16"/>
      <c r="N8" s="16"/>
      <c r="O8" s="16"/>
      <c r="P8" s="16"/>
    </row>
    <row r="9" ht="27" customHeight="1" spans="1:19">
      <c r="A9" s="92" t="s">
        <v>123</v>
      </c>
      <c r="B9" s="92" t="s">
        <v>124</v>
      </c>
      <c r="C9" s="92" t="s">
        <v>124</v>
      </c>
      <c r="D9" s="93" t="s">
        <v>118</v>
      </c>
      <c r="E9" s="16">
        <f t="shared" si="1"/>
        <v>0</v>
      </c>
      <c r="F9" s="16"/>
      <c r="G9" s="16"/>
      <c r="H9" s="16"/>
      <c r="I9" s="16"/>
      <c r="J9" s="16"/>
      <c r="K9" s="16"/>
      <c r="L9" s="16"/>
      <c r="M9" s="16"/>
      <c r="N9" s="16"/>
      <c r="O9" s="16"/>
      <c r="P9" s="16"/>
      <c r="R9" s="20"/>
      <c r="S9" s="20"/>
    </row>
    <row r="10" s="79" customFormat="1" ht="27" customHeight="1" spans="1:19">
      <c r="A10" s="92" t="s">
        <v>125</v>
      </c>
      <c r="B10" s="92" t="s">
        <v>121</v>
      </c>
      <c r="C10" s="92" t="s">
        <v>124</v>
      </c>
      <c r="D10" s="93" t="s">
        <v>126</v>
      </c>
      <c r="E10" s="16">
        <f t="shared" si="1"/>
        <v>0</v>
      </c>
      <c r="F10" s="16"/>
      <c r="G10" s="16"/>
      <c r="H10" s="97"/>
      <c r="I10" s="97"/>
      <c r="J10" s="97"/>
      <c r="K10" s="97"/>
      <c r="L10" s="97"/>
      <c r="M10" s="97"/>
      <c r="N10" s="97"/>
      <c r="O10" s="97"/>
      <c r="P10" s="97"/>
      <c r="Q10" s="132"/>
      <c r="S10" s="132"/>
    </row>
    <row r="11" s="79" customFormat="1" ht="27" customHeight="1" spans="1:19">
      <c r="A11" s="92" t="s">
        <v>127</v>
      </c>
      <c r="B11" s="92" t="s">
        <v>124</v>
      </c>
      <c r="C11" s="92" t="s">
        <v>128</v>
      </c>
      <c r="D11" s="93" t="s">
        <v>129</v>
      </c>
      <c r="E11" s="16">
        <f t="shared" si="1"/>
        <v>12</v>
      </c>
      <c r="F11" s="16"/>
      <c r="G11" s="16"/>
      <c r="H11" s="97"/>
      <c r="I11" s="97"/>
      <c r="J11" s="181">
        <v>12</v>
      </c>
      <c r="K11" s="97"/>
      <c r="L11" s="97"/>
      <c r="M11" s="97"/>
      <c r="N11" s="97"/>
      <c r="O11" s="97"/>
      <c r="P11" s="97"/>
      <c r="R11" s="132"/>
      <c r="S11" s="132"/>
    </row>
    <row r="12" s="79" customFormat="1" ht="27" customHeight="1" spans="1:18">
      <c r="A12" s="92" t="s">
        <v>127</v>
      </c>
      <c r="B12" s="92" t="s">
        <v>130</v>
      </c>
      <c r="C12" s="92" t="s">
        <v>128</v>
      </c>
      <c r="D12" s="93" t="s">
        <v>131</v>
      </c>
      <c r="E12" s="16">
        <f t="shared" si="1"/>
        <v>15</v>
      </c>
      <c r="F12" s="97"/>
      <c r="G12" s="97"/>
      <c r="H12" s="97"/>
      <c r="I12" s="97"/>
      <c r="J12" s="181"/>
      <c r="K12" s="97"/>
      <c r="L12" s="97"/>
      <c r="M12" s="97"/>
      <c r="N12" s="97"/>
      <c r="O12" s="181">
        <v>15</v>
      </c>
      <c r="P12" s="97"/>
      <c r="Q12" s="132"/>
      <c r="R12" s="132"/>
    </row>
    <row r="13" s="79" customFormat="1" ht="27" customHeight="1" spans="1:16">
      <c r="A13" s="92" t="s">
        <v>127</v>
      </c>
      <c r="B13" s="92" t="s">
        <v>132</v>
      </c>
      <c r="C13" s="92" t="s">
        <v>128</v>
      </c>
      <c r="D13" s="93" t="s">
        <v>133</v>
      </c>
      <c r="E13" s="16">
        <f t="shared" si="1"/>
        <v>12</v>
      </c>
      <c r="F13" s="97"/>
      <c r="G13" s="97"/>
      <c r="H13" s="97"/>
      <c r="I13" s="97"/>
      <c r="J13" s="97">
        <v>12</v>
      </c>
      <c r="K13" s="97"/>
      <c r="L13" s="97"/>
      <c r="M13" s="97"/>
      <c r="N13" s="97"/>
      <c r="O13" s="97"/>
      <c r="P13" s="97"/>
    </row>
    <row r="14" s="79" customFormat="1" ht="27" customHeight="1" spans="1:16">
      <c r="A14" s="92" t="s">
        <v>134</v>
      </c>
      <c r="B14" s="92" t="s">
        <v>124</v>
      </c>
      <c r="C14" s="92" t="s">
        <v>135</v>
      </c>
      <c r="D14" s="93" t="s">
        <v>129</v>
      </c>
      <c r="E14" s="16">
        <f t="shared" si="1"/>
        <v>0</v>
      </c>
      <c r="F14" s="97"/>
      <c r="G14" s="97"/>
      <c r="H14" s="97"/>
      <c r="I14" s="97"/>
      <c r="J14" s="97"/>
      <c r="K14" s="97"/>
      <c r="L14" s="97"/>
      <c r="M14" s="97"/>
      <c r="N14" s="97"/>
      <c r="O14" s="97"/>
      <c r="P14" s="97"/>
    </row>
    <row r="15" s="79" customFormat="1" ht="27" customHeight="1" spans="1:16">
      <c r="A15" s="92" t="s">
        <v>232</v>
      </c>
      <c r="B15" s="92" t="s">
        <v>233</v>
      </c>
      <c r="C15" s="92" t="s">
        <v>124</v>
      </c>
      <c r="D15" s="93" t="s">
        <v>234</v>
      </c>
      <c r="E15" s="16">
        <f t="shared" si="1"/>
        <v>0</v>
      </c>
      <c r="F15" s="97"/>
      <c r="G15" s="97"/>
      <c r="H15" s="97"/>
      <c r="I15" s="97"/>
      <c r="J15" s="97"/>
      <c r="K15" s="97"/>
      <c r="L15" s="97"/>
      <c r="M15" s="97"/>
      <c r="N15" s="97"/>
      <c r="O15" s="97"/>
      <c r="P15" s="97"/>
    </row>
    <row r="16" ht="27" customHeight="1" spans="1:16">
      <c r="A16" s="56"/>
      <c r="B16" s="56"/>
      <c r="C16" s="56"/>
      <c r="D16" s="56"/>
      <c r="E16" s="56"/>
      <c r="F16" s="56"/>
      <c r="G16" s="56"/>
      <c r="H16" s="56"/>
      <c r="I16" s="56"/>
      <c r="J16" s="56"/>
      <c r="K16" s="56"/>
      <c r="L16" s="56"/>
      <c r="M16" s="56"/>
      <c r="N16" s="56"/>
      <c r="O16" s="56"/>
      <c r="P16" s="56"/>
    </row>
    <row r="17" ht="27" customHeight="1" spans="1:16">
      <c r="A17" s="56"/>
      <c r="B17" s="56"/>
      <c r="C17" s="56"/>
      <c r="D17" s="56"/>
      <c r="E17" s="56"/>
      <c r="F17" s="56"/>
      <c r="G17" s="56"/>
      <c r="H17" s="56"/>
      <c r="I17" s="56"/>
      <c r="J17" s="56"/>
      <c r="K17" s="56"/>
      <c r="L17" s="56"/>
      <c r="M17" s="56"/>
      <c r="N17" s="56"/>
      <c r="O17" s="56"/>
      <c r="P17" s="56"/>
    </row>
    <row r="18" ht="27" customHeight="1" spans="1:16">
      <c r="A18" s="56"/>
      <c r="B18" s="56"/>
      <c r="C18" s="56"/>
      <c r="D18" s="56"/>
      <c r="E18" s="56"/>
      <c r="F18" s="56"/>
      <c r="G18" s="56"/>
      <c r="H18" s="56"/>
      <c r="I18" s="56"/>
      <c r="J18" s="56"/>
      <c r="K18" s="56"/>
      <c r="L18" s="56"/>
      <c r="M18" s="56"/>
      <c r="N18" s="56"/>
      <c r="O18" s="56"/>
      <c r="P18" s="56"/>
    </row>
    <row r="19" ht="27" customHeight="1" spans="1:16">
      <c r="A19" s="56"/>
      <c r="B19" s="56"/>
      <c r="C19" s="56"/>
      <c r="D19" s="56"/>
      <c r="E19" s="56"/>
      <c r="F19" s="56"/>
      <c r="G19" s="56"/>
      <c r="H19" s="56"/>
      <c r="I19" s="56"/>
      <c r="J19" s="56"/>
      <c r="K19" s="56"/>
      <c r="L19" s="56"/>
      <c r="M19" s="56"/>
      <c r="N19" s="56"/>
      <c r="O19" s="56"/>
      <c r="P19" s="56"/>
    </row>
    <row r="20" ht="27" customHeight="1" spans="1:16">
      <c r="A20" s="56"/>
      <c r="B20" s="56"/>
      <c r="C20" s="56"/>
      <c r="D20" s="56"/>
      <c r="E20" s="56"/>
      <c r="F20" s="56"/>
      <c r="G20" s="56"/>
      <c r="H20" s="56"/>
      <c r="I20" s="56"/>
      <c r="J20" s="56"/>
      <c r="K20" s="56"/>
      <c r="L20" s="56"/>
      <c r="M20" s="56"/>
      <c r="N20" s="56"/>
      <c r="O20" s="56"/>
      <c r="P20" s="56"/>
    </row>
    <row r="21" ht="27" customHeight="1" spans="1:16">
      <c r="A21" s="56"/>
      <c r="B21" s="56"/>
      <c r="C21" s="56"/>
      <c r="D21" s="56"/>
      <c r="E21" s="56"/>
      <c r="F21" s="56"/>
      <c r="G21" s="56"/>
      <c r="H21" s="56"/>
      <c r="I21" s="56"/>
      <c r="J21" s="56"/>
      <c r="K21" s="56"/>
      <c r="L21" s="56"/>
      <c r="M21" s="56"/>
      <c r="N21" s="56"/>
      <c r="O21" s="56"/>
      <c r="P21" s="56"/>
    </row>
    <row r="22" ht="27" customHeight="1" spans="1:16">
      <c r="A22" s="56"/>
      <c r="B22" s="56"/>
      <c r="C22" s="56"/>
      <c r="D22" s="56"/>
      <c r="E22" s="56"/>
      <c r="F22" s="56"/>
      <c r="G22" s="56"/>
      <c r="H22" s="56"/>
      <c r="I22" s="56"/>
      <c r="J22" s="56"/>
      <c r="K22" s="56"/>
      <c r="L22" s="56"/>
      <c r="M22" s="56"/>
      <c r="N22" s="56"/>
      <c r="O22" s="56"/>
      <c r="P22" s="56"/>
    </row>
    <row r="23" ht="27" customHeight="1" spans="1:16">
      <c r="A23" s="56"/>
      <c r="B23" s="56"/>
      <c r="C23" s="56"/>
      <c r="D23" s="56"/>
      <c r="E23" s="56"/>
      <c r="F23" s="56"/>
      <c r="G23" s="56"/>
      <c r="H23" s="56"/>
      <c r="I23" s="56"/>
      <c r="J23" s="56"/>
      <c r="K23" s="56"/>
      <c r="L23" s="56"/>
      <c r="M23" s="56"/>
      <c r="N23" s="56"/>
      <c r="O23" s="56"/>
      <c r="P23" s="56"/>
    </row>
  </sheetData>
  <mergeCells count="15">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rintOptions horizontalCentered="1"/>
  <pageMargins left="0.196527777777778" right="0.196527777777778" top="0.786805555555556" bottom="0.590277777777778" header="0" footer="0"/>
  <pageSetup paperSize="9" scale="90"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showGridLines="0" showZeros="0" workbookViewId="0">
      <selection activeCell="I22" sqref="I22"/>
    </sheetView>
  </sheetViews>
  <sheetFormatPr defaultColWidth="9.16666666666667" defaultRowHeight="12.75" customHeight="1"/>
  <cols>
    <col min="1" max="1" width="11" customWidth="1"/>
    <col min="2" max="2" width="9" customWidth="1"/>
    <col min="3" max="3" width="7.33333333333333" customWidth="1"/>
    <col min="4" max="4" width="49.5" customWidth="1"/>
    <col min="5" max="5" width="18.1666666666667" customWidth="1"/>
    <col min="6" max="10" width="17.3333333333333" customWidth="1"/>
  </cols>
  <sheetData>
    <row r="1" ht="22.5" customHeight="1" spans="1:10">
      <c r="A1" s="2" t="s">
        <v>235</v>
      </c>
      <c r="B1" s="119"/>
      <c r="C1" s="119"/>
      <c r="D1" s="120"/>
      <c r="E1" s="120"/>
      <c r="F1" s="120"/>
      <c r="G1" s="120"/>
      <c r="H1" s="120"/>
      <c r="I1" s="120"/>
      <c r="J1" s="130"/>
    </row>
    <row r="2" ht="22.5" customHeight="1" spans="1:10">
      <c r="A2" s="81" t="s">
        <v>236</v>
      </c>
      <c r="B2" s="81"/>
      <c r="C2" s="81"/>
      <c r="D2" s="81"/>
      <c r="E2" s="81"/>
      <c r="F2" s="81"/>
      <c r="G2" s="81"/>
      <c r="H2" s="81"/>
      <c r="I2" s="81"/>
      <c r="J2" s="81"/>
    </row>
    <row r="3" ht="22.5" customHeight="1" spans="1:10">
      <c r="A3" s="121" t="s">
        <v>2</v>
      </c>
      <c r="B3" s="122"/>
      <c r="C3" s="122"/>
      <c r="D3" s="122"/>
      <c r="E3" s="122"/>
      <c r="F3" s="122"/>
      <c r="G3" s="123"/>
      <c r="H3" s="123"/>
      <c r="I3" s="123"/>
      <c r="J3" s="131" t="s">
        <v>84</v>
      </c>
    </row>
    <row r="4" ht="22.5" customHeight="1" spans="1:10">
      <c r="A4" s="9" t="s">
        <v>140</v>
      </c>
      <c r="B4" s="9"/>
      <c r="C4" s="9"/>
      <c r="D4" s="9" t="s">
        <v>156</v>
      </c>
      <c r="E4" s="124" t="s">
        <v>86</v>
      </c>
      <c r="F4" s="67" t="s">
        <v>237</v>
      </c>
      <c r="G4" s="67" t="s">
        <v>228</v>
      </c>
      <c r="H4" s="67" t="s">
        <v>230</v>
      </c>
      <c r="I4" s="67" t="s">
        <v>238</v>
      </c>
      <c r="J4" s="67" t="s">
        <v>231</v>
      </c>
    </row>
    <row r="5" ht="38.25" customHeight="1" spans="1:10">
      <c r="A5" s="9" t="s">
        <v>113</v>
      </c>
      <c r="B5" s="9" t="s">
        <v>114</v>
      </c>
      <c r="C5" s="9" t="s">
        <v>115</v>
      </c>
      <c r="D5" s="9"/>
      <c r="E5" s="124"/>
      <c r="F5" s="67"/>
      <c r="G5" s="67"/>
      <c r="H5" s="67"/>
      <c r="I5" s="67"/>
      <c r="J5" s="67"/>
    </row>
    <row r="6" s="1" customFormat="1" ht="27" customHeight="1" spans="1:10">
      <c r="A6" s="86"/>
      <c r="B6" s="86"/>
      <c r="C6" s="86"/>
      <c r="D6" s="87" t="s">
        <v>105</v>
      </c>
      <c r="E6" s="16">
        <f>SUM(E7:E14)</f>
        <v>409.25</v>
      </c>
      <c r="F6" s="16">
        <f>SUM(F7:F14)</f>
        <v>53.65</v>
      </c>
      <c r="G6" s="16">
        <f>SUM(G7:G14)</f>
        <v>0</v>
      </c>
      <c r="H6" s="16">
        <f>SUM(H7:H14)</f>
        <v>355.6</v>
      </c>
      <c r="I6" s="16">
        <f>SUM(I7:I14)</f>
        <v>0</v>
      </c>
      <c r="J6" s="16">
        <f>SUM(J7:J14)</f>
        <v>0</v>
      </c>
    </row>
    <row r="7" ht="27" customHeight="1" spans="1:10">
      <c r="A7" s="178" t="s">
        <v>168</v>
      </c>
      <c r="B7" s="178" t="s">
        <v>132</v>
      </c>
      <c r="C7" s="178" t="s">
        <v>124</v>
      </c>
      <c r="D7" s="93" t="s">
        <v>169</v>
      </c>
      <c r="E7" s="16">
        <f>SUM(F7:J7)</f>
        <v>331.55</v>
      </c>
      <c r="F7" s="179">
        <v>2.95</v>
      </c>
      <c r="G7" s="179"/>
      <c r="H7" s="179">
        <v>328.6</v>
      </c>
      <c r="I7" s="16"/>
      <c r="J7" s="16"/>
    </row>
    <row r="8" ht="27" customHeight="1" spans="1:10">
      <c r="A8" s="92" t="s">
        <v>119</v>
      </c>
      <c r="B8" s="92" t="s">
        <v>120</v>
      </c>
      <c r="C8" s="92" t="s">
        <v>121</v>
      </c>
      <c r="D8" s="93" t="s">
        <v>122</v>
      </c>
      <c r="E8" s="16">
        <f t="shared" ref="E8:E15" si="0">SUM(F8:J8)</f>
        <v>38.7</v>
      </c>
      <c r="F8" s="180">
        <v>38.7</v>
      </c>
      <c r="G8" s="179"/>
      <c r="H8" s="179"/>
      <c r="I8" s="16"/>
      <c r="J8" s="16"/>
    </row>
    <row r="9" ht="27" customHeight="1" spans="1:13">
      <c r="A9" s="92" t="s">
        <v>123</v>
      </c>
      <c r="B9" s="92" t="s">
        <v>124</v>
      </c>
      <c r="C9" s="92" t="s">
        <v>124</v>
      </c>
      <c r="D9" s="93" t="s">
        <v>118</v>
      </c>
      <c r="E9" s="16">
        <f t="shared" si="0"/>
        <v>0</v>
      </c>
      <c r="F9" s="16"/>
      <c r="G9" s="16"/>
      <c r="H9" s="16"/>
      <c r="I9" s="16"/>
      <c r="J9" s="16"/>
      <c r="L9" s="20"/>
      <c r="M9" s="20"/>
    </row>
    <row r="10" s="79" customFormat="1" ht="27" customHeight="1" spans="1:13">
      <c r="A10" s="92" t="s">
        <v>125</v>
      </c>
      <c r="B10" s="92" t="s">
        <v>121</v>
      </c>
      <c r="C10" s="92" t="s">
        <v>124</v>
      </c>
      <c r="D10" s="93" t="s">
        <v>126</v>
      </c>
      <c r="E10" s="16">
        <f t="shared" si="0"/>
        <v>0</v>
      </c>
      <c r="F10" s="16"/>
      <c r="G10" s="16"/>
      <c r="H10" s="97"/>
      <c r="I10" s="16"/>
      <c r="J10" s="97"/>
      <c r="K10" s="132"/>
      <c r="M10" s="132"/>
    </row>
    <row r="11" s="79" customFormat="1" ht="27" customHeight="1" spans="1:13">
      <c r="A11" s="92" t="s">
        <v>127</v>
      </c>
      <c r="B11" s="92" t="s">
        <v>124</v>
      </c>
      <c r="C11" s="92" t="s">
        <v>128</v>
      </c>
      <c r="D11" s="93" t="s">
        <v>129</v>
      </c>
      <c r="E11" s="16">
        <f t="shared" si="0"/>
        <v>12</v>
      </c>
      <c r="F11" s="181">
        <v>12</v>
      </c>
      <c r="G11" s="16"/>
      <c r="H11" s="97"/>
      <c r="I11" s="16"/>
      <c r="J11" s="97"/>
      <c r="L11" s="132"/>
      <c r="M11" s="132"/>
    </row>
    <row r="12" s="79" customFormat="1" ht="27" customHeight="1" spans="1:12">
      <c r="A12" s="92" t="s">
        <v>127</v>
      </c>
      <c r="B12" s="92" t="s">
        <v>130</v>
      </c>
      <c r="C12" s="92" t="s">
        <v>128</v>
      </c>
      <c r="D12" s="93" t="s">
        <v>131</v>
      </c>
      <c r="E12" s="16">
        <f t="shared" si="0"/>
        <v>15</v>
      </c>
      <c r="F12" s="16"/>
      <c r="G12" s="97"/>
      <c r="H12" s="181">
        <v>15</v>
      </c>
      <c r="I12" s="97"/>
      <c r="J12" s="97"/>
      <c r="K12" s="132"/>
      <c r="L12" s="132"/>
    </row>
    <row r="13" s="79" customFormat="1" ht="27" customHeight="1" spans="1:10">
      <c r="A13" s="92" t="s">
        <v>127</v>
      </c>
      <c r="B13" s="92" t="s">
        <v>132</v>
      </c>
      <c r="C13" s="92" t="s">
        <v>128</v>
      </c>
      <c r="D13" s="93" t="s">
        <v>133</v>
      </c>
      <c r="E13" s="16">
        <f t="shared" si="0"/>
        <v>12</v>
      </c>
      <c r="F13" s="16"/>
      <c r="G13" s="97"/>
      <c r="H13" s="181">
        <v>12</v>
      </c>
      <c r="I13" s="97"/>
      <c r="J13" s="97"/>
    </row>
    <row r="14" s="79" customFormat="1" ht="27" customHeight="1" spans="1:10">
      <c r="A14" s="92" t="s">
        <v>134</v>
      </c>
      <c r="B14" s="92" t="s">
        <v>124</v>
      </c>
      <c r="C14" s="92" t="s">
        <v>135</v>
      </c>
      <c r="D14" s="93" t="s">
        <v>129</v>
      </c>
      <c r="E14" s="16">
        <f t="shared" si="0"/>
        <v>0</v>
      </c>
      <c r="F14" s="16"/>
      <c r="G14" s="97"/>
      <c r="H14" s="97"/>
      <c r="I14" s="97"/>
      <c r="J14" s="97"/>
    </row>
    <row r="15" ht="27" customHeight="1" spans="1:10">
      <c r="A15" s="56"/>
      <c r="B15" s="56"/>
      <c r="C15" s="56"/>
      <c r="D15" s="56"/>
      <c r="E15" s="56"/>
      <c r="F15" s="56"/>
      <c r="G15" s="56"/>
      <c r="H15" s="56"/>
      <c r="I15" s="56"/>
      <c r="J15" s="56"/>
    </row>
    <row r="16" ht="27" customHeight="1" spans="1:10">
      <c r="A16" s="56"/>
      <c r="B16" s="56"/>
      <c r="C16" s="56"/>
      <c r="D16" s="56"/>
      <c r="E16" s="56"/>
      <c r="F16" s="56"/>
      <c r="G16" s="56"/>
      <c r="H16" s="56"/>
      <c r="I16" s="56"/>
      <c r="J16" s="56"/>
    </row>
    <row r="17" ht="27" customHeight="1" spans="1:10">
      <c r="A17" s="56"/>
      <c r="B17" s="56"/>
      <c r="C17" s="56"/>
      <c r="D17" s="56"/>
      <c r="E17" s="56"/>
      <c r="F17" s="56"/>
      <c r="G17" s="56"/>
      <c r="H17" s="56"/>
      <c r="I17" s="56"/>
      <c r="J17" s="56"/>
    </row>
    <row r="18" ht="27" customHeight="1" spans="1:10">
      <c r="A18" s="56"/>
      <c r="B18" s="56"/>
      <c r="C18" s="56"/>
      <c r="D18" s="56"/>
      <c r="E18" s="56"/>
      <c r="F18" s="56"/>
      <c r="G18" s="56"/>
      <c r="H18" s="56"/>
      <c r="I18" s="56"/>
      <c r="J18" s="56"/>
    </row>
    <row r="19" ht="27" customHeight="1" spans="1:10">
      <c r="A19" s="56"/>
      <c r="B19" s="56"/>
      <c r="C19" s="56"/>
      <c r="D19" s="56"/>
      <c r="E19" s="56"/>
      <c r="F19" s="56"/>
      <c r="G19" s="56"/>
      <c r="H19" s="56"/>
      <c r="I19" s="56"/>
      <c r="J19" s="56"/>
    </row>
    <row r="20" ht="27" customHeight="1" spans="1:10">
      <c r="A20" s="56"/>
      <c r="B20" s="56"/>
      <c r="C20" s="56"/>
      <c r="D20" s="56"/>
      <c r="E20" s="56"/>
      <c r="F20" s="56"/>
      <c r="G20" s="56"/>
      <c r="H20" s="56"/>
      <c r="I20" s="56"/>
      <c r="J20" s="56"/>
    </row>
    <row r="21" ht="27" customHeight="1" spans="1:10">
      <c r="A21" s="56"/>
      <c r="B21" s="56"/>
      <c r="C21" s="56"/>
      <c r="D21" s="56"/>
      <c r="E21" s="56"/>
      <c r="F21" s="56"/>
      <c r="G21" s="56"/>
      <c r="H21" s="56"/>
      <c r="I21" s="56"/>
      <c r="J21" s="56"/>
    </row>
    <row r="22" ht="27" customHeight="1" spans="1:10">
      <c r="A22" s="56"/>
      <c r="B22" s="56"/>
      <c r="C22" s="56"/>
      <c r="D22" s="56"/>
      <c r="E22" s="56"/>
      <c r="F22" s="56"/>
      <c r="G22" s="56"/>
      <c r="H22" s="56"/>
      <c r="I22" s="56"/>
      <c r="J22" s="56"/>
    </row>
  </sheetData>
  <mergeCells count="9">
    <mergeCell ref="A3:F3"/>
    <mergeCell ref="A4:C4"/>
    <mergeCell ref="D4:D5"/>
    <mergeCell ref="E4:E5"/>
    <mergeCell ref="F4:F5"/>
    <mergeCell ref="G4:G5"/>
    <mergeCell ref="H4:H5"/>
    <mergeCell ref="I4:I5"/>
    <mergeCell ref="J4:J5"/>
  </mergeCells>
  <printOptions horizontalCentered="1"/>
  <pageMargins left="0.196527777777778" right="0.196527777777778" top="0.786805555555556" bottom="0.590277777777778" header="0" footer="0"/>
  <pageSetup paperSize="9" scale="90" orientation="landscape"/>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34"/>
  <sheetViews>
    <sheetView showGridLines="0" showZeros="0" topLeftCell="A4" workbookViewId="0">
      <selection activeCell="K17" sqref="K17"/>
    </sheetView>
  </sheetViews>
  <sheetFormatPr defaultColWidth="9.16666666666667" defaultRowHeight="12.75" customHeight="1"/>
  <cols>
    <col min="1" max="1" width="51" customWidth="1"/>
    <col min="2" max="2" width="17" customWidth="1"/>
    <col min="3" max="3" width="37" customWidth="1"/>
    <col min="4" max="6" width="17" customWidth="1"/>
    <col min="7" max="7" width="16" customWidth="1"/>
  </cols>
  <sheetData>
    <row r="1" ht="21" customHeight="1" spans="1:254">
      <c r="A1" s="2" t="s">
        <v>239</v>
      </c>
      <c r="B1" s="2"/>
      <c r="C1" s="2"/>
      <c r="D1" s="2"/>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c r="IG1" s="56"/>
      <c r="IH1" s="56"/>
      <c r="II1" s="56"/>
      <c r="IJ1" s="56"/>
      <c r="IK1" s="56"/>
      <c r="IL1" s="56"/>
      <c r="IM1" s="56"/>
      <c r="IN1" s="56"/>
      <c r="IO1" s="56"/>
      <c r="IP1" s="56"/>
      <c r="IQ1" s="56"/>
      <c r="IR1" s="56"/>
      <c r="IS1" s="56"/>
      <c r="IT1" s="56"/>
    </row>
    <row r="2" ht="21" customHeight="1" spans="1:254">
      <c r="A2" s="161" t="s">
        <v>240</v>
      </c>
      <c r="B2" s="161"/>
      <c r="C2" s="161"/>
      <c r="D2" s="161"/>
      <c r="E2" s="161"/>
      <c r="F2" s="161"/>
      <c r="G2" s="162"/>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c r="FH2" s="56"/>
      <c r="FI2" s="56"/>
      <c r="FJ2" s="56"/>
      <c r="FK2" s="56"/>
      <c r="FL2" s="56"/>
      <c r="FM2" s="56"/>
      <c r="FN2" s="56"/>
      <c r="FO2" s="56"/>
      <c r="FP2" s="56"/>
      <c r="FQ2" s="56"/>
      <c r="FR2" s="56"/>
      <c r="FS2" s="56"/>
      <c r="FT2" s="56"/>
      <c r="FU2" s="56"/>
      <c r="FV2" s="56"/>
      <c r="FW2" s="56"/>
      <c r="FX2" s="56"/>
      <c r="FY2" s="56"/>
      <c r="FZ2" s="56"/>
      <c r="GA2" s="56"/>
      <c r="GB2" s="56"/>
      <c r="GC2" s="56"/>
      <c r="GD2" s="56"/>
      <c r="GE2" s="56"/>
      <c r="GF2" s="56"/>
      <c r="GG2" s="56"/>
      <c r="GH2" s="56"/>
      <c r="GI2" s="56"/>
      <c r="GJ2" s="56"/>
      <c r="GK2" s="56"/>
      <c r="GL2" s="56"/>
      <c r="GM2" s="56"/>
      <c r="GN2" s="56"/>
      <c r="GO2" s="56"/>
      <c r="GP2" s="56"/>
      <c r="GQ2" s="56"/>
      <c r="GR2" s="56"/>
      <c r="GS2" s="56"/>
      <c r="GT2" s="56"/>
      <c r="GU2" s="56"/>
      <c r="GV2" s="56"/>
      <c r="GW2" s="56"/>
      <c r="GX2" s="56"/>
      <c r="GY2" s="56"/>
      <c r="GZ2" s="56"/>
      <c r="HA2" s="56"/>
      <c r="HB2" s="56"/>
      <c r="HC2" s="56"/>
      <c r="HD2" s="56"/>
      <c r="HE2" s="56"/>
      <c r="HF2" s="56"/>
      <c r="HG2" s="56"/>
      <c r="HH2" s="56"/>
      <c r="HI2" s="56"/>
      <c r="HJ2" s="56"/>
      <c r="HK2" s="56"/>
      <c r="HL2" s="56"/>
      <c r="HM2" s="56"/>
      <c r="HN2" s="56"/>
      <c r="HO2" s="56"/>
      <c r="HP2" s="56"/>
      <c r="HQ2" s="56"/>
      <c r="HR2" s="56"/>
      <c r="HS2" s="56"/>
      <c r="HT2" s="56"/>
      <c r="HU2" s="56"/>
      <c r="HV2" s="56"/>
      <c r="HW2" s="56"/>
      <c r="HX2" s="56"/>
      <c r="HY2" s="56"/>
      <c r="HZ2" s="56"/>
      <c r="IA2" s="56"/>
      <c r="IB2" s="56"/>
      <c r="IC2" s="56"/>
      <c r="ID2" s="56"/>
      <c r="IE2" s="56"/>
      <c r="IF2" s="56"/>
      <c r="IG2" s="56"/>
      <c r="IH2" s="56"/>
      <c r="II2" s="56"/>
      <c r="IJ2" s="56"/>
      <c r="IK2" s="56"/>
      <c r="IL2" s="56"/>
      <c r="IM2" s="56"/>
      <c r="IN2" s="56"/>
      <c r="IO2" s="56"/>
      <c r="IP2" s="56"/>
      <c r="IQ2" s="56"/>
      <c r="IR2" s="56"/>
      <c r="IS2" s="56"/>
      <c r="IT2" s="56"/>
    </row>
    <row r="3" ht="21" customHeight="1" spans="1:254">
      <c r="A3" s="50" t="s">
        <v>2</v>
      </c>
      <c r="B3" s="51"/>
      <c r="C3" s="51"/>
      <c r="E3" s="56"/>
      <c r="G3" s="163" t="s">
        <v>3</v>
      </c>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c r="EV3" s="56"/>
      <c r="EW3" s="56"/>
      <c r="EX3" s="56"/>
      <c r="EY3" s="56"/>
      <c r="EZ3" s="56"/>
      <c r="FA3" s="56"/>
      <c r="FB3" s="56"/>
      <c r="FC3" s="56"/>
      <c r="FD3" s="56"/>
      <c r="FE3" s="56"/>
      <c r="FF3" s="56"/>
      <c r="FG3" s="56"/>
      <c r="FH3" s="56"/>
      <c r="FI3" s="56"/>
      <c r="FJ3" s="56"/>
      <c r="FK3" s="56"/>
      <c r="FL3" s="56"/>
      <c r="FM3" s="56"/>
      <c r="FN3" s="56"/>
      <c r="FO3" s="56"/>
      <c r="FP3" s="56"/>
      <c r="FQ3" s="56"/>
      <c r="FR3" s="56"/>
      <c r="FS3" s="56"/>
      <c r="FT3" s="56"/>
      <c r="FU3" s="56"/>
      <c r="FV3" s="56"/>
      <c r="FW3" s="56"/>
      <c r="FX3" s="56"/>
      <c r="FY3" s="56"/>
      <c r="FZ3" s="56"/>
      <c r="GA3" s="56"/>
      <c r="GB3" s="56"/>
      <c r="GC3" s="56"/>
      <c r="GD3" s="56"/>
      <c r="GE3" s="56"/>
      <c r="GF3" s="56"/>
      <c r="GG3" s="56"/>
      <c r="GH3" s="56"/>
      <c r="GI3" s="56"/>
      <c r="GJ3" s="56"/>
      <c r="GK3" s="56"/>
      <c r="GL3" s="56"/>
      <c r="GM3" s="56"/>
      <c r="GN3" s="56"/>
      <c r="GO3" s="56"/>
      <c r="GP3" s="56"/>
      <c r="GQ3" s="56"/>
      <c r="GR3" s="56"/>
      <c r="GS3" s="56"/>
      <c r="GT3" s="56"/>
      <c r="GU3" s="56"/>
      <c r="GV3" s="56"/>
      <c r="GW3" s="56"/>
      <c r="GX3" s="56"/>
      <c r="GY3" s="56"/>
      <c r="GZ3" s="56"/>
      <c r="HA3" s="56"/>
      <c r="HB3" s="56"/>
      <c r="HC3" s="56"/>
      <c r="HD3" s="56"/>
      <c r="HE3" s="56"/>
      <c r="HF3" s="56"/>
      <c r="HG3" s="56"/>
      <c r="HH3" s="56"/>
      <c r="HI3" s="56"/>
      <c r="HJ3" s="56"/>
      <c r="HK3" s="56"/>
      <c r="HL3" s="56"/>
      <c r="HM3" s="56"/>
      <c r="HN3" s="56"/>
      <c r="HO3" s="56"/>
      <c r="HP3" s="56"/>
      <c r="HQ3" s="56"/>
      <c r="HR3" s="56"/>
      <c r="HS3" s="56"/>
      <c r="HT3" s="56"/>
      <c r="HU3" s="56"/>
      <c r="HV3" s="56"/>
      <c r="HW3" s="56"/>
      <c r="HX3" s="56"/>
      <c r="HY3" s="56"/>
      <c r="HZ3" s="56"/>
      <c r="IA3" s="56"/>
      <c r="IB3" s="56"/>
      <c r="IC3" s="56"/>
      <c r="ID3" s="56"/>
      <c r="IE3" s="56"/>
      <c r="IF3" s="56"/>
      <c r="IG3" s="56"/>
      <c r="IH3" s="56"/>
      <c r="II3" s="56"/>
      <c r="IJ3" s="56"/>
      <c r="IK3" s="56"/>
      <c r="IL3" s="56"/>
      <c r="IM3" s="56"/>
      <c r="IN3" s="56"/>
      <c r="IO3" s="56"/>
      <c r="IP3" s="56"/>
      <c r="IQ3" s="56"/>
      <c r="IR3" s="56"/>
      <c r="IS3" s="56"/>
      <c r="IT3" s="56"/>
    </row>
    <row r="4" s="54" customFormat="1" ht="21" customHeight="1" spans="1:7">
      <c r="A4" s="149" t="s">
        <v>4</v>
      </c>
      <c r="B4" s="149"/>
      <c r="C4" s="149" t="s">
        <v>6</v>
      </c>
      <c r="D4" s="145"/>
      <c r="E4" s="164"/>
      <c r="F4" s="164"/>
      <c r="G4" s="164"/>
    </row>
    <row r="5" s="54" customFormat="1" ht="28.5" customHeight="1" spans="1:7">
      <c r="A5" s="67" t="s">
        <v>7</v>
      </c>
      <c r="B5" s="102" t="s">
        <v>8</v>
      </c>
      <c r="C5" s="124" t="s">
        <v>7</v>
      </c>
      <c r="D5" s="102" t="s">
        <v>105</v>
      </c>
      <c r="E5" s="102" t="s">
        <v>241</v>
      </c>
      <c r="F5" s="102" t="s">
        <v>242</v>
      </c>
      <c r="G5" s="67" t="s">
        <v>243</v>
      </c>
    </row>
    <row r="6" s="1" customFormat="1" ht="21" customHeight="1" spans="1:254">
      <c r="A6" s="165" t="s">
        <v>12</v>
      </c>
      <c r="B6" s="166">
        <v>1724.53</v>
      </c>
      <c r="C6" s="167" t="s">
        <v>13</v>
      </c>
      <c r="D6" s="166"/>
      <c r="E6" s="168">
        <v>1120.67</v>
      </c>
      <c r="F6" s="166">
        <v>0</v>
      </c>
      <c r="G6" s="76"/>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row>
    <row r="7" s="1" customFormat="1" ht="21" customHeight="1" spans="1:254">
      <c r="A7" s="165" t="s">
        <v>16</v>
      </c>
      <c r="B7" s="166">
        <v>1724.53</v>
      </c>
      <c r="C7" s="167" t="s">
        <v>17</v>
      </c>
      <c r="D7" s="166"/>
      <c r="E7" s="168"/>
      <c r="F7" s="166">
        <v>0</v>
      </c>
      <c r="G7" s="76"/>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c r="IM7" s="54"/>
      <c r="IN7" s="54"/>
      <c r="IO7" s="54"/>
      <c r="IP7" s="54"/>
      <c r="IQ7" s="54"/>
      <c r="IR7" s="54"/>
      <c r="IS7" s="54"/>
      <c r="IT7" s="54"/>
    </row>
    <row r="8" s="1" customFormat="1" ht="21" customHeight="1" spans="1:254">
      <c r="A8" s="165" t="s">
        <v>20</v>
      </c>
      <c r="B8" s="166"/>
      <c r="C8" s="167" t="s">
        <v>21</v>
      </c>
      <c r="D8" s="166"/>
      <c r="E8" s="168"/>
      <c r="F8" s="166">
        <v>0</v>
      </c>
      <c r="G8" s="76"/>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c r="HX8" s="54"/>
      <c r="HY8" s="54"/>
      <c r="HZ8" s="54"/>
      <c r="IA8" s="54"/>
      <c r="IB8" s="54"/>
      <c r="IC8" s="54"/>
      <c r="ID8" s="54"/>
      <c r="IE8" s="54"/>
      <c r="IF8" s="54"/>
      <c r="IG8" s="54"/>
      <c r="IH8" s="54"/>
      <c r="II8" s="54"/>
      <c r="IJ8" s="54"/>
      <c r="IK8" s="54"/>
      <c r="IL8" s="54"/>
      <c r="IM8" s="54"/>
      <c r="IN8" s="54"/>
      <c r="IO8" s="54"/>
      <c r="IP8" s="54"/>
      <c r="IQ8" s="54"/>
      <c r="IR8" s="54"/>
      <c r="IS8" s="54"/>
      <c r="IT8" s="54"/>
    </row>
    <row r="9" s="1" customFormat="1" ht="21" customHeight="1" spans="1:254">
      <c r="A9" s="165" t="s">
        <v>24</v>
      </c>
      <c r="B9" s="166"/>
      <c r="C9" s="167" t="s">
        <v>25</v>
      </c>
      <c r="D9" s="166"/>
      <c r="E9" s="168"/>
      <c r="F9" s="166">
        <v>0</v>
      </c>
      <c r="G9" s="76"/>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c r="FD9" s="54"/>
      <c r="FE9" s="54"/>
      <c r="FF9" s="54"/>
      <c r="FG9" s="54"/>
      <c r="FH9" s="54"/>
      <c r="FI9" s="54"/>
      <c r="FJ9" s="54"/>
      <c r="FK9" s="54"/>
      <c r="FL9" s="54"/>
      <c r="FM9" s="54"/>
      <c r="FN9" s="54"/>
      <c r="FO9" s="54"/>
      <c r="FP9" s="54"/>
      <c r="FQ9" s="54"/>
      <c r="FR9" s="54"/>
      <c r="FS9" s="54"/>
      <c r="FT9" s="54"/>
      <c r="FU9" s="54"/>
      <c r="FV9" s="54"/>
      <c r="FW9" s="54"/>
      <c r="FX9" s="54"/>
      <c r="FY9" s="54"/>
      <c r="FZ9" s="54"/>
      <c r="GA9" s="54"/>
      <c r="GB9" s="54"/>
      <c r="GC9" s="54"/>
      <c r="GD9" s="54"/>
      <c r="GE9" s="54"/>
      <c r="GF9" s="54"/>
      <c r="GG9" s="54"/>
      <c r="GH9" s="54"/>
      <c r="GI9" s="54"/>
      <c r="GJ9" s="54"/>
      <c r="GK9" s="54"/>
      <c r="GL9" s="54"/>
      <c r="GM9" s="54"/>
      <c r="GN9" s="54"/>
      <c r="GO9" s="54"/>
      <c r="GP9" s="54"/>
      <c r="GQ9" s="54"/>
      <c r="GR9" s="54"/>
      <c r="GS9" s="54"/>
      <c r="GT9" s="54"/>
      <c r="GU9" s="54"/>
      <c r="GV9" s="54"/>
      <c r="GW9" s="54"/>
      <c r="GX9" s="54"/>
      <c r="GY9" s="54"/>
      <c r="GZ9" s="54"/>
      <c r="HA9" s="54"/>
      <c r="HB9" s="54"/>
      <c r="HC9" s="54"/>
      <c r="HD9" s="54"/>
      <c r="HE9" s="54"/>
      <c r="HF9" s="54"/>
      <c r="HG9" s="54"/>
      <c r="HH9" s="54"/>
      <c r="HI9" s="54"/>
      <c r="HJ9" s="54"/>
      <c r="HK9" s="54"/>
      <c r="HL9" s="54"/>
      <c r="HM9" s="54"/>
      <c r="HN9" s="54"/>
      <c r="HO9" s="54"/>
      <c r="HP9" s="54"/>
      <c r="HQ9" s="54"/>
      <c r="HR9" s="54"/>
      <c r="HS9" s="54"/>
      <c r="HT9" s="54"/>
      <c r="HU9" s="54"/>
      <c r="HV9" s="54"/>
      <c r="HW9" s="54"/>
      <c r="HX9" s="54"/>
      <c r="HY9" s="54"/>
      <c r="HZ9" s="54"/>
      <c r="IA9" s="54"/>
      <c r="IB9" s="54"/>
      <c r="IC9" s="54"/>
      <c r="ID9" s="54"/>
      <c r="IE9" s="54"/>
      <c r="IF9" s="54"/>
      <c r="IG9" s="54"/>
      <c r="IH9" s="54"/>
      <c r="II9" s="54"/>
      <c r="IJ9" s="54"/>
      <c r="IK9" s="54"/>
      <c r="IL9" s="54"/>
      <c r="IM9" s="54"/>
      <c r="IN9" s="54"/>
      <c r="IO9" s="54"/>
      <c r="IP9" s="54"/>
      <c r="IQ9" s="54"/>
      <c r="IR9" s="54"/>
      <c r="IS9" s="54"/>
      <c r="IT9" s="54"/>
    </row>
    <row r="10" s="1" customFormat="1" ht="21" customHeight="1" spans="1:254">
      <c r="A10" s="165" t="s">
        <v>28</v>
      </c>
      <c r="B10" s="166"/>
      <c r="C10" s="167" t="s">
        <v>29</v>
      </c>
      <c r="D10" s="166"/>
      <c r="E10" s="168">
        <v>29.54</v>
      </c>
      <c r="F10" s="166">
        <v>0</v>
      </c>
      <c r="G10" s="76"/>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c r="IJ10" s="54"/>
      <c r="IK10" s="54"/>
      <c r="IL10" s="54"/>
      <c r="IM10" s="54"/>
      <c r="IN10" s="54"/>
      <c r="IO10" s="54"/>
      <c r="IP10" s="54"/>
      <c r="IQ10" s="54"/>
      <c r="IR10" s="54"/>
      <c r="IS10" s="54"/>
      <c r="IT10" s="54"/>
    </row>
    <row r="11" s="1" customFormat="1" ht="21" customHeight="1" spans="1:254">
      <c r="A11" s="169" t="s">
        <v>32</v>
      </c>
      <c r="B11" s="166"/>
      <c r="C11" s="167" t="s">
        <v>33</v>
      </c>
      <c r="D11" s="166"/>
      <c r="E11" s="168"/>
      <c r="F11" s="166">
        <v>0</v>
      </c>
      <c r="G11" s="76"/>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4"/>
      <c r="EF11" s="54"/>
      <c r="EG11" s="54"/>
      <c r="EH11" s="54"/>
      <c r="EI11" s="54"/>
      <c r="EJ11" s="54"/>
      <c r="EK11" s="54"/>
      <c r="EL11" s="54"/>
      <c r="EM11" s="54"/>
      <c r="EN11" s="54"/>
      <c r="EO11" s="54"/>
      <c r="EP11" s="54"/>
      <c r="EQ11" s="54"/>
      <c r="ER11" s="54"/>
      <c r="ES11" s="54"/>
      <c r="ET11" s="54"/>
      <c r="EU11" s="54"/>
      <c r="EV11" s="54"/>
      <c r="EW11" s="54"/>
      <c r="EX11" s="54"/>
      <c r="EY11" s="54"/>
      <c r="EZ11" s="54"/>
      <c r="FA11" s="54"/>
      <c r="FB11" s="54"/>
      <c r="FC11" s="54"/>
      <c r="FD11" s="54"/>
      <c r="FE11" s="54"/>
      <c r="FF11" s="54"/>
      <c r="FG11" s="54"/>
      <c r="FH11" s="54"/>
      <c r="FI11" s="54"/>
      <c r="FJ11" s="54"/>
      <c r="FK11" s="54"/>
      <c r="FL11" s="54"/>
      <c r="FM11" s="54"/>
      <c r="FN11" s="54"/>
      <c r="FO11" s="54"/>
      <c r="FP11" s="54"/>
      <c r="FQ11" s="54"/>
      <c r="FR11" s="54"/>
      <c r="FS11" s="54"/>
      <c r="FT11" s="54"/>
      <c r="FU11" s="54"/>
      <c r="FV11" s="54"/>
      <c r="FW11" s="54"/>
      <c r="FX11" s="54"/>
      <c r="FY11" s="54"/>
      <c r="FZ11" s="54"/>
      <c r="GA11" s="54"/>
      <c r="GB11" s="54"/>
      <c r="GC11" s="54"/>
      <c r="GD11" s="54"/>
      <c r="GE11" s="54"/>
      <c r="GF11" s="54"/>
      <c r="GG11" s="54"/>
      <c r="GH11" s="54"/>
      <c r="GI11" s="54"/>
      <c r="GJ11" s="54"/>
      <c r="GK11" s="54"/>
      <c r="GL11" s="54"/>
      <c r="GM11" s="54"/>
      <c r="GN11" s="54"/>
      <c r="GO11" s="54"/>
      <c r="GP11" s="54"/>
      <c r="GQ11" s="54"/>
      <c r="GR11" s="54"/>
      <c r="GS11" s="54"/>
      <c r="GT11" s="54"/>
      <c r="GU11" s="54"/>
      <c r="GV11" s="54"/>
      <c r="GW11" s="54"/>
      <c r="GX11" s="54"/>
      <c r="GY11" s="54"/>
      <c r="GZ11" s="54"/>
      <c r="HA11" s="54"/>
      <c r="HB11" s="54"/>
      <c r="HC11" s="54"/>
      <c r="HD11" s="54"/>
      <c r="HE11" s="54"/>
      <c r="HF11" s="54"/>
      <c r="HG11" s="54"/>
      <c r="HH11" s="54"/>
      <c r="HI11" s="54"/>
      <c r="HJ11" s="54"/>
      <c r="HK11" s="54"/>
      <c r="HL11" s="54"/>
      <c r="HM11" s="54"/>
      <c r="HN11" s="54"/>
      <c r="HO11" s="54"/>
      <c r="HP11" s="54"/>
      <c r="HQ11" s="54"/>
      <c r="HR11" s="54"/>
      <c r="HS11" s="54"/>
      <c r="HT11" s="54"/>
      <c r="HU11" s="54"/>
      <c r="HV11" s="54"/>
      <c r="HW11" s="54"/>
      <c r="HX11" s="54"/>
      <c r="HY11" s="54"/>
      <c r="HZ11" s="54"/>
      <c r="IA11" s="54"/>
      <c r="IB11" s="54"/>
      <c r="IC11" s="54"/>
      <c r="ID11" s="54"/>
      <c r="IE11" s="54"/>
      <c r="IF11" s="54"/>
      <c r="IG11" s="54"/>
      <c r="IH11" s="54"/>
      <c r="II11" s="54"/>
      <c r="IJ11" s="54"/>
      <c r="IK11" s="54"/>
      <c r="IL11" s="54"/>
      <c r="IM11" s="54"/>
      <c r="IN11" s="54"/>
      <c r="IO11" s="54"/>
      <c r="IP11" s="54"/>
      <c r="IQ11" s="54"/>
      <c r="IR11" s="54"/>
      <c r="IS11" s="54"/>
      <c r="IT11" s="54"/>
    </row>
    <row r="12" s="1" customFormat="1" ht="21" customHeight="1" spans="1:254">
      <c r="A12" s="169" t="s">
        <v>36</v>
      </c>
      <c r="B12" s="166"/>
      <c r="C12" s="167" t="s">
        <v>37</v>
      </c>
      <c r="D12" s="166"/>
      <c r="E12" s="168">
        <v>26.4</v>
      </c>
      <c r="F12" s="166">
        <v>0</v>
      </c>
      <c r="G12" s="76"/>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c r="HG12" s="54"/>
      <c r="HH12" s="54"/>
      <c r="HI12" s="54"/>
      <c r="HJ12" s="54"/>
      <c r="HK12" s="54"/>
      <c r="HL12" s="54"/>
      <c r="HM12" s="54"/>
      <c r="HN12" s="54"/>
      <c r="HO12" s="54"/>
      <c r="HP12" s="54"/>
      <c r="HQ12" s="54"/>
      <c r="HR12" s="54"/>
      <c r="HS12" s="54"/>
      <c r="HT12" s="54"/>
      <c r="HU12" s="54"/>
      <c r="HV12" s="54"/>
      <c r="HW12" s="54"/>
      <c r="HX12" s="54"/>
      <c r="HY12" s="54"/>
      <c r="HZ12" s="54"/>
      <c r="IA12" s="54"/>
      <c r="IB12" s="54"/>
      <c r="IC12" s="54"/>
      <c r="ID12" s="54"/>
      <c r="IE12" s="54"/>
      <c r="IF12" s="54"/>
      <c r="IG12" s="54"/>
      <c r="IH12" s="54"/>
      <c r="II12" s="54"/>
      <c r="IJ12" s="54"/>
      <c r="IK12" s="54"/>
      <c r="IL12" s="54"/>
      <c r="IM12" s="54"/>
      <c r="IN12" s="54"/>
      <c r="IO12" s="54"/>
      <c r="IP12" s="54"/>
      <c r="IQ12" s="54"/>
      <c r="IR12" s="54"/>
      <c r="IS12" s="54"/>
      <c r="IT12" s="54"/>
    </row>
    <row r="13" s="1" customFormat="1" ht="21" customHeight="1" spans="1:254">
      <c r="A13" s="169" t="s">
        <v>40</v>
      </c>
      <c r="B13" s="166"/>
      <c r="C13" s="167" t="s">
        <v>41</v>
      </c>
      <c r="D13" s="166"/>
      <c r="E13" s="168"/>
      <c r="F13" s="166">
        <v>0</v>
      </c>
      <c r="G13" s="76"/>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4"/>
      <c r="DY13" s="54"/>
      <c r="DZ13" s="54"/>
      <c r="EA13" s="54"/>
      <c r="EB13" s="54"/>
      <c r="EC13" s="54"/>
      <c r="ED13" s="54"/>
      <c r="EE13" s="54"/>
      <c r="EF13" s="54"/>
      <c r="EG13" s="54"/>
      <c r="EH13" s="54"/>
      <c r="EI13" s="54"/>
      <c r="EJ13" s="54"/>
      <c r="EK13" s="54"/>
      <c r="EL13" s="54"/>
      <c r="EM13" s="54"/>
      <c r="EN13" s="54"/>
      <c r="EO13" s="54"/>
      <c r="EP13" s="54"/>
      <c r="EQ13" s="54"/>
      <c r="ER13" s="54"/>
      <c r="ES13" s="54"/>
      <c r="ET13" s="54"/>
      <c r="EU13" s="54"/>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c r="FW13" s="54"/>
      <c r="FX13" s="54"/>
      <c r="FY13" s="54"/>
      <c r="FZ13" s="54"/>
      <c r="GA13" s="54"/>
      <c r="GB13" s="54"/>
      <c r="GC13" s="54"/>
      <c r="GD13" s="54"/>
      <c r="GE13" s="54"/>
      <c r="GF13" s="54"/>
      <c r="GG13" s="54"/>
      <c r="GH13" s="54"/>
      <c r="GI13" s="54"/>
      <c r="GJ13" s="54"/>
      <c r="GK13" s="54"/>
      <c r="GL13" s="54"/>
      <c r="GM13" s="54"/>
      <c r="GN13" s="54"/>
      <c r="GO13" s="54"/>
      <c r="GP13" s="54"/>
      <c r="GQ13" s="54"/>
      <c r="GR13" s="54"/>
      <c r="GS13" s="54"/>
      <c r="GT13" s="54"/>
      <c r="GU13" s="54"/>
      <c r="GV13" s="54"/>
      <c r="GW13" s="54"/>
      <c r="GX13" s="54"/>
      <c r="GY13" s="54"/>
      <c r="GZ13" s="54"/>
      <c r="HA13" s="54"/>
      <c r="HB13" s="54"/>
      <c r="HC13" s="54"/>
      <c r="HD13" s="54"/>
      <c r="HE13" s="54"/>
      <c r="HF13" s="54"/>
      <c r="HG13" s="54"/>
      <c r="HH13" s="54"/>
      <c r="HI13" s="54"/>
      <c r="HJ13" s="54"/>
      <c r="HK13" s="54"/>
      <c r="HL13" s="54"/>
      <c r="HM13" s="54"/>
      <c r="HN13" s="54"/>
      <c r="HO13" s="54"/>
      <c r="HP13" s="54"/>
      <c r="HQ13" s="54"/>
      <c r="HR13" s="54"/>
      <c r="HS13" s="54"/>
      <c r="HT13" s="54"/>
      <c r="HU13" s="54"/>
      <c r="HV13" s="54"/>
      <c r="HW13" s="54"/>
      <c r="HX13" s="54"/>
      <c r="HY13" s="54"/>
      <c r="HZ13" s="54"/>
      <c r="IA13" s="54"/>
      <c r="IB13" s="54"/>
      <c r="IC13" s="54"/>
      <c r="ID13" s="54"/>
      <c r="IE13" s="54"/>
      <c r="IF13" s="54"/>
      <c r="IG13" s="54"/>
      <c r="IH13" s="54"/>
      <c r="II13" s="54"/>
      <c r="IJ13" s="54"/>
      <c r="IK13" s="54"/>
      <c r="IL13" s="54"/>
      <c r="IM13" s="54"/>
      <c r="IN13" s="54"/>
      <c r="IO13" s="54"/>
      <c r="IP13" s="54"/>
      <c r="IQ13" s="54"/>
      <c r="IR13" s="54"/>
      <c r="IS13" s="54"/>
      <c r="IT13" s="54"/>
    </row>
    <row r="14" s="1" customFormat="1" ht="21" customHeight="1" spans="1:254">
      <c r="A14" s="169" t="s">
        <v>44</v>
      </c>
      <c r="B14" s="166"/>
      <c r="C14" s="167" t="s">
        <v>45</v>
      </c>
      <c r="D14" s="166"/>
      <c r="E14" s="168">
        <v>40.12</v>
      </c>
      <c r="F14" s="166">
        <v>0</v>
      </c>
      <c r="G14" s="76"/>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4"/>
      <c r="HA14" s="54"/>
      <c r="HB14" s="54"/>
      <c r="HC14" s="54"/>
      <c r="HD14" s="54"/>
      <c r="HE14" s="54"/>
      <c r="HF14" s="54"/>
      <c r="HG14" s="54"/>
      <c r="HH14" s="54"/>
      <c r="HI14" s="54"/>
      <c r="HJ14" s="54"/>
      <c r="HK14" s="54"/>
      <c r="HL14" s="54"/>
      <c r="HM14" s="54"/>
      <c r="HN14" s="54"/>
      <c r="HO14" s="54"/>
      <c r="HP14" s="54"/>
      <c r="HQ14" s="54"/>
      <c r="HR14" s="54"/>
      <c r="HS14" s="54"/>
      <c r="HT14" s="54"/>
      <c r="HU14" s="54"/>
      <c r="HV14" s="54"/>
      <c r="HW14" s="54"/>
      <c r="HX14" s="54"/>
      <c r="HY14" s="54"/>
      <c r="HZ14" s="54"/>
      <c r="IA14" s="54"/>
      <c r="IB14" s="54"/>
      <c r="IC14" s="54"/>
      <c r="ID14" s="54"/>
      <c r="IE14" s="54"/>
      <c r="IF14" s="54"/>
      <c r="IG14" s="54"/>
      <c r="IH14" s="54"/>
      <c r="II14" s="54"/>
      <c r="IJ14" s="54"/>
      <c r="IK14" s="54"/>
      <c r="IL14" s="54"/>
      <c r="IM14" s="54"/>
      <c r="IN14" s="54"/>
      <c r="IO14" s="54"/>
      <c r="IP14" s="54"/>
      <c r="IQ14" s="54"/>
      <c r="IR14" s="54"/>
      <c r="IS14" s="54"/>
      <c r="IT14" s="54"/>
    </row>
    <row r="15" s="1" customFormat="1" ht="21" customHeight="1" spans="1:254">
      <c r="A15" s="165"/>
      <c r="B15" s="166"/>
      <c r="C15" s="167" t="s">
        <v>49</v>
      </c>
      <c r="D15" s="166"/>
      <c r="E15" s="168">
        <v>158.97</v>
      </c>
      <c r="F15" s="166">
        <v>0</v>
      </c>
      <c r="G15" s="76"/>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c r="IJ15" s="54"/>
      <c r="IK15" s="54"/>
      <c r="IL15" s="54"/>
      <c r="IM15" s="54"/>
      <c r="IN15" s="54"/>
      <c r="IO15" s="54"/>
      <c r="IP15" s="54"/>
      <c r="IQ15" s="54"/>
      <c r="IR15" s="54"/>
      <c r="IS15" s="54"/>
      <c r="IT15" s="54"/>
    </row>
    <row r="16" s="1" customFormat="1" ht="21" customHeight="1" spans="1:254">
      <c r="A16" s="165"/>
      <c r="B16" s="166"/>
      <c r="C16" s="167" t="s">
        <v>52</v>
      </c>
      <c r="D16" s="166"/>
      <c r="E16" s="168"/>
      <c r="F16" s="166">
        <v>0</v>
      </c>
      <c r="G16" s="76"/>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c r="IQ16" s="54"/>
      <c r="IR16" s="54"/>
      <c r="IS16" s="54"/>
      <c r="IT16" s="54"/>
    </row>
    <row r="17" s="1" customFormat="1" ht="21" customHeight="1" spans="1:254">
      <c r="A17" s="165" t="s">
        <v>244</v>
      </c>
      <c r="B17" s="16"/>
      <c r="C17" s="170" t="s">
        <v>56</v>
      </c>
      <c r="D17" s="166"/>
      <c r="E17" s="168">
        <v>15.42</v>
      </c>
      <c r="F17" s="166">
        <v>0</v>
      </c>
      <c r="G17" s="76"/>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c r="IN17" s="54"/>
      <c r="IO17" s="54"/>
      <c r="IP17" s="54"/>
      <c r="IQ17" s="54"/>
      <c r="IR17" s="54"/>
      <c r="IS17" s="54"/>
      <c r="IT17" s="54"/>
    </row>
    <row r="18" s="1" customFormat="1" ht="21" customHeight="1" spans="1:254">
      <c r="A18" s="165" t="s">
        <v>245</v>
      </c>
      <c r="B18" s="171"/>
      <c r="C18" s="172" t="s">
        <v>60</v>
      </c>
      <c r="D18" s="166"/>
      <c r="E18" s="168"/>
      <c r="F18" s="166">
        <v>0</v>
      </c>
      <c r="G18" s="76"/>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c r="IQ18" s="54"/>
      <c r="IR18" s="54"/>
      <c r="IS18" s="54"/>
      <c r="IT18" s="54"/>
    </row>
    <row r="19" s="1" customFormat="1" ht="21" customHeight="1" spans="1:254">
      <c r="A19" s="169"/>
      <c r="B19" s="173"/>
      <c r="C19" s="172" t="s">
        <v>63</v>
      </c>
      <c r="D19" s="166"/>
      <c r="E19" s="168"/>
      <c r="F19" s="166">
        <v>0</v>
      </c>
      <c r="G19" s="76"/>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c r="IR19" s="54"/>
      <c r="IS19" s="54"/>
      <c r="IT19" s="54"/>
    </row>
    <row r="20" s="1" customFormat="1" ht="21" customHeight="1" spans="1:254">
      <c r="A20" s="169"/>
      <c r="B20" s="173"/>
      <c r="C20" s="172" t="s">
        <v>66</v>
      </c>
      <c r="D20" s="166"/>
      <c r="E20" s="168"/>
      <c r="F20" s="166">
        <v>0</v>
      </c>
      <c r="G20" s="76"/>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c r="IQ20" s="54"/>
      <c r="IR20" s="54"/>
      <c r="IS20" s="54"/>
      <c r="IT20" s="54"/>
    </row>
    <row r="21" s="1" customFormat="1" ht="21" customHeight="1" spans="1:254">
      <c r="A21" s="169"/>
      <c r="B21" s="16"/>
      <c r="C21" s="172" t="s">
        <v>69</v>
      </c>
      <c r="D21" s="166"/>
      <c r="E21" s="168"/>
      <c r="F21" s="166">
        <v>0</v>
      </c>
      <c r="G21" s="76"/>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54"/>
      <c r="HO21" s="54"/>
      <c r="HP21" s="54"/>
      <c r="HQ21" s="54"/>
      <c r="HR21" s="54"/>
      <c r="HS21" s="54"/>
      <c r="HT21" s="54"/>
      <c r="HU21" s="54"/>
      <c r="HV21" s="54"/>
      <c r="HW21" s="54"/>
      <c r="HX21" s="54"/>
      <c r="HY21" s="54"/>
      <c r="HZ21" s="54"/>
      <c r="IA21" s="54"/>
      <c r="IB21" s="54"/>
      <c r="IC21" s="54"/>
      <c r="ID21" s="54"/>
      <c r="IE21" s="54"/>
      <c r="IF21" s="54"/>
      <c r="IG21" s="54"/>
      <c r="IH21" s="54"/>
      <c r="II21" s="54"/>
      <c r="IJ21" s="54"/>
      <c r="IK21" s="54"/>
      <c r="IL21" s="54"/>
      <c r="IM21" s="54"/>
      <c r="IN21" s="54"/>
      <c r="IO21" s="54"/>
      <c r="IP21" s="54"/>
      <c r="IQ21" s="54"/>
      <c r="IR21" s="54"/>
      <c r="IS21" s="54"/>
      <c r="IT21" s="54"/>
    </row>
    <row r="22" s="1" customFormat="1" ht="21" customHeight="1" spans="1:254">
      <c r="A22" s="169"/>
      <c r="B22" s="16"/>
      <c r="C22" s="172" t="s">
        <v>71</v>
      </c>
      <c r="D22" s="166"/>
      <c r="E22" s="168"/>
      <c r="F22" s="166">
        <v>0</v>
      </c>
      <c r="G22" s="76"/>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54"/>
      <c r="HO22" s="54"/>
      <c r="HP22" s="54"/>
      <c r="HQ22" s="54"/>
      <c r="HR22" s="54"/>
      <c r="HS22" s="54"/>
      <c r="HT22" s="54"/>
      <c r="HU22" s="54"/>
      <c r="HV22" s="54"/>
      <c r="HW22" s="54"/>
      <c r="HX22" s="54"/>
      <c r="HY22" s="54"/>
      <c r="HZ22" s="54"/>
      <c r="IA22" s="54"/>
      <c r="IB22" s="54"/>
      <c r="IC22" s="54"/>
      <c r="ID22" s="54"/>
      <c r="IE22" s="54"/>
      <c r="IF22" s="54"/>
      <c r="IG22" s="54"/>
      <c r="IH22" s="54"/>
      <c r="II22" s="54"/>
      <c r="IJ22" s="54"/>
      <c r="IK22" s="54"/>
      <c r="IL22" s="54"/>
      <c r="IM22" s="54"/>
      <c r="IN22" s="54"/>
      <c r="IO22" s="54"/>
      <c r="IP22" s="54"/>
      <c r="IQ22" s="54"/>
      <c r="IR22" s="54"/>
      <c r="IS22" s="54"/>
      <c r="IT22" s="54"/>
    </row>
    <row r="23" s="1" customFormat="1" ht="21" customHeight="1" spans="1:254">
      <c r="A23" s="169"/>
      <c r="B23" s="16"/>
      <c r="C23" s="172" t="s">
        <v>72</v>
      </c>
      <c r="D23" s="16"/>
      <c r="E23" s="73">
        <v>333.41</v>
      </c>
      <c r="F23" s="16">
        <v>0</v>
      </c>
      <c r="G23" s="76"/>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4"/>
      <c r="GW23" s="54"/>
      <c r="GX23" s="54"/>
      <c r="GY23" s="54"/>
      <c r="GZ23" s="54"/>
      <c r="HA23" s="54"/>
      <c r="HB23" s="54"/>
      <c r="HC23" s="54"/>
      <c r="HD23" s="54"/>
      <c r="HE23" s="54"/>
      <c r="HF23" s="54"/>
      <c r="HG23" s="54"/>
      <c r="HH23" s="54"/>
      <c r="HI23" s="54"/>
      <c r="HJ23" s="54"/>
      <c r="HK23" s="54"/>
      <c r="HL23" s="54"/>
      <c r="HM23" s="54"/>
      <c r="HN23" s="54"/>
      <c r="HO23" s="54"/>
      <c r="HP23" s="54"/>
      <c r="HQ23" s="54"/>
      <c r="HR23" s="54"/>
      <c r="HS23" s="54"/>
      <c r="HT23" s="54"/>
      <c r="HU23" s="54"/>
      <c r="HV23" s="54"/>
      <c r="HW23" s="54"/>
      <c r="HX23" s="54"/>
      <c r="HY23" s="54"/>
      <c r="HZ23" s="54"/>
      <c r="IA23" s="54"/>
      <c r="IB23" s="54"/>
      <c r="IC23" s="54"/>
      <c r="ID23" s="54"/>
      <c r="IE23" s="54"/>
      <c r="IF23" s="54"/>
      <c r="IG23" s="54"/>
      <c r="IH23" s="54"/>
      <c r="II23" s="54"/>
      <c r="IJ23" s="54"/>
      <c r="IK23" s="54"/>
      <c r="IL23" s="54"/>
      <c r="IM23" s="54"/>
      <c r="IN23" s="54"/>
      <c r="IO23" s="54"/>
      <c r="IP23" s="54"/>
      <c r="IQ23" s="54"/>
      <c r="IR23" s="54"/>
      <c r="IS23" s="54"/>
      <c r="IT23" s="54"/>
    </row>
    <row r="24" s="1" customFormat="1" ht="21" customHeight="1" spans="1:254">
      <c r="A24" s="169"/>
      <c r="B24" s="16"/>
      <c r="C24" s="172" t="s">
        <v>74</v>
      </c>
      <c r="D24" s="174"/>
      <c r="E24" s="175"/>
      <c r="F24" s="174">
        <v>0</v>
      </c>
      <c r="G24" s="76"/>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c r="IN24" s="54"/>
      <c r="IO24" s="54"/>
      <c r="IP24" s="54"/>
      <c r="IQ24" s="54"/>
      <c r="IR24" s="54"/>
      <c r="IS24" s="54"/>
      <c r="IT24" s="54"/>
    </row>
    <row r="25" s="1" customFormat="1" ht="21" customHeight="1" spans="1:254">
      <c r="A25" s="169"/>
      <c r="B25" s="16"/>
      <c r="C25" s="172" t="s">
        <v>75</v>
      </c>
      <c r="D25" s="166"/>
      <c r="E25" s="168"/>
      <c r="F25" s="166">
        <v>0</v>
      </c>
      <c r="G25" s="76"/>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4"/>
      <c r="GW25" s="54"/>
      <c r="GX25" s="54"/>
      <c r="GY25" s="54"/>
      <c r="GZ25" s="54"/>
      <c r="HA25" s="54"/>
      <c r="HB25" s="54"/>
      <c r="HC25" s="54"/>
      <c r="HD25" s="54"/>
      <c r="HE25" s="54"/>
      <c r="HF25" s="54"/>
      <c r="HG25" s="54"/>
      <c r="HH25" s="54"/>
      <c r="HI25" s="54"/>
      <c r="HJ25" s="54"/>
      <c r="HK25" s="54"/>
      <c r="HL25" s="54"/>
      <c r="HM25" s="54"/>
      <c r="HN25" s="54"/>
      <c r="HO25" s="54"/>
      <c r="HP25" s="54"/>
      <c r="HQ25" s="54"/>
      <c r="HR25" s="54"/>
      <c r="HS25" s="54"/>
      <c r="HT25" s="54"/>
      <c r="HU25" s="54"/>
      <c r="HV25" s="54"/>
      <c r="HW25" s="54"/>
      <c r="HX25" s="54"/>
      <c r="HY25" s="54"/>
      <c r="HZ25" s="54"/>
      <c r="IA25" s="54"/>
      <c r="IB25" s="54"/>
      <c r="IC25" s="54"/>
      <c r="ID25" s="54"/>
      <c r="IE25" s="54"/>
      <c r="IF25" s="54"/>
      <c r="IG25" s="54"/>
      <c r="IH25" s="54"/>
      <c r="II25" s="54"/>
      <c r="IJ25" s="54"/>
      <c r="IK25" s="54"/>
      <c r="IL25" s="54"/>
      <c r="IM25" s="54"/>
      <c r="IN25" s="54"/>
      <c r="IO25" s="54"/>
      <c r="IP25" s="54"/>
      <c r="IQ25" s="54"/>
      <c r="IR25" s="54"/>
      <c r="IS25" s="54"/>
      <c r="IT25" s="54"/>
    </row>
    <row r="26" s="1" customFormat="1" ht="21" customHeight="1" spans="1:254">
      <c r="A26" s="169"/>
      <c r="B26" s="16"/>
      <c r="C26" s="172" t="s">
        <v>76</v>
      </c>
      <c r="D26" s="166"/>
      <c r="E26" s="168"/>
      <c r="F26" s="166">
        <v>0</v>
      </c>
      <c r="G26" s="76"/>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c r="IN26" s="54"/>
      <c r="IO26" s="54"/>
      <c r="IP26" s="54"/>
      <c r="IQ26" s="54"/>
      <c r="IR26" s="54"/>
      <c r="IS26" s="54"/>
      <c r="IT26" s="54"/>
    </row>
    <row r="27" s="1" customFormat="1" ht="21" customHeight="1" spans="1:254">
      <c r="A27" s="169"/>
      <c r="B27" s="166"/>
      <c r="C27" s="172" t="s">
        <v>78</v>
      </c>
      <c r="D27" s="166"/>
      <c r="E27" s="168">
        <f>B28-E28</f>
        <v>0</v>
      </c>
      <c r="F27" s="166"/>
      <c r="G27" s="76"/>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54"/>
      <c r="HO27" s="54"/>
      <c r="HP27" s="54"/>
      <c r="HQ27" s="54"/>
      <c r="HR27" s="54"/>
      <c r="HS27" s="54"/>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c r="IR27" s="54"/>
      <c r="IS27" s="54"/>
      <c r="IT27" s="54"/>
    </row>
    <row r="28" s="1" customFormat="1" ht="21" customHeight="1" spans="1:254">
      <c r="A28" s="176" t="s">
        <v>246</v>
      </c>
      <c r="B28" s="16">
        <v>1724.53</v>
      </c>
      <c r="C28" s="177" t="s">
        <v>79</v>
      </c>
      <c r="D28" s="16"/>
      <c r="E28" s="73">
        <v>1724.53</v>
      </c>
      <c r="F28" s="16">
        <v>0</v>
      </c>
      <c r="G28" s="76"/>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c r="IR28" s="54"/>
      <c r="IS28" s="54"/>
      <c r="IT28" s="54"/>
    </row>
    <row r="29" ht="21" customHeight="1" spans="1:254">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c r="DQ29" s="56"/>
      <c r="DR29" s="56"/>
      <c r="DS29" s="56"/>
      <c r="DT29" s="56"/>
      <c r="DU29" s="56"/>
      <c r="DV29" s="56"/>
      <c r="DW29" s="56"/>
      <c r="DX29" s="56"/>
      <c r="DY29" s="56"/>
      <c r="DZ29" s="56"/>
      <c r="EA29" s="56"/>
      <c r="EB29" s="56"/>
      <c r="EC29" s="56"/>
      <c r="ED29" s="56"/>
      <c r="EE29" s="56"/>
      <c r="EF29" s="56"/>
      <c r="EG29" s="56"/>
      <c r="EH29" s="56"/>
      <c r="EI29" s="56"/>
      <c r="EJ29" s="56"/>
      <c r="EK29" s="56"/>
      <c r="EL29" s="56"/>
      <c r="EM29" s="56"/>
      <c r="EN29" s="56"/>
      <c r="EO29" s="56"/>
      <c r="EP29" s="56"/>
      <c r="EQ29" s="56"/>
      <c r="ER29" s="56"/>
      <c r="ES29" s="56"/>
      <c r="ET29" s="56"/>
      <c r="EU29" s="56"/>
      <c r="EV29" s="56"/>
      <c r="EW29" s="56"/>
      <c r="EX29" s="56"/>
      <c r="EY29" s="56"/>
      <c r="EZ29" s="56"/>
      <c r="FA29" s="56"/>
      <c r="FB29" s="56"/>
      <c r="FC29" s="56"/>
      <c r="FD29" s="56"/>
      <c r="FE29" s="56"/>
      <c r="FF29" s="56"/>
      <c r="FG29" s="56"/>
      <c r="FH29" s="56"/>
      <c r="FI29" s="56"/>
      <c r="FJ29" s="56"/>
      <c r="FK29" s="56"/>
      <c r="FL29" s="56"/>
      <c r="FM29" s="56"/>
      <c r="FN29" s="56"/>
      <c r="FO29" s="56"/>
      <c r="FP29" s="56"/>
      <c r="FQ29" s="56"/>
      <c r="FR29" s="56"/>
      <c r="FS29" s="56"/>
      <c r="FT29" s="56"/>
      <c r="FU29" s="56"/>
      <c r="FV29" s="56"/>
      <c r="FW29" s="56"/>
      <c r="FX29" s="56"/>
      <c r="FY29" s="56"/>
      <c r="FZ29" s="56"/>
      <c r="GA29" s="56"/>
      <c r="GB29" s="56"/>
      <c r="GC29" s="56"/>
      <c r="GD29" s="56"/>
      <c r="GE29" s="56"/>
      <c r="GF29" s="56"/>
      <c r="GG29" s="56"/>
      <c r="GH29" s="56"/>
      <c r="GI29" s="56"/>
      <c r="GJ29" s="56"/>
      <c r="GK29" s="56"/>
      <c r="GL29" s="56"/>
      <c r="GM29" s="56"/>
      <c r="GN29" s="56"/>
      <c r="GO29" s="56"/>
      <c r="GP29" s="56"/>
      <c r="GQ29" s="56"/>
      <c r="GR29" s="56"/>
      <c r="GS29" s="56"/>
      <c r="GT29" s="56"/>
      <c r="GU29" s="56"/>
      <c r="GV29" s="56"/>
      <c r="GW29" s="56"/>
      <c r="GX29" s="56"/>
      <c r="GY29" s="56"/>
      <c r="GZ29" s="56"/>
      <c r="HA29" s="56"/>
      <c r="HB29" s="56"/>
      <c r="HC29" s="56"/>
      <c r="HD29" s="56"/>
      <c r="HE29" s="56"/>
      <c r="HF29" s="56"/>
      <c r="HG29" s="56"/>
      <c r="HH29" s="56"/>
      <c r="HI29" s="56"/>
      <c r="HJ29" s="56"/>
      <c r="HK29" s="56"/>
      <c r="HL29" s="56"/>
      <c r="HM29" s="56"/>
      <c r="HN29" s="56"/>
      <c r="HO29" s="56"/>
      <c r="HP29" s="56"/>
      <c r="HQ29" s="56"/>
      <c r="HR29" s="56"/>
      <c r="HS29" s="56"/>
      <c r="HT29" s="56"/>
      <c r="HU29" s="56"/>
      <c r="HV29" s="56"/>
      <c r="HW29" s="56"/>
      <c r="HX29" s="56"/>
      <c r="HY29" s="56"/>
      <c r="HZ29" s="56"/>
      <c r="IA29" s="56"/>
      <c r="IB29" s="56"/>
      <c r="IC29" s="56"/>
      <c r="ID29" s="56"/>
      <c r="IE29" s="56"/>
      <c r="IF29" s="56"/>
      <c r="IG29" s="56"/>
      <c r="IH29" s="56"/>
      <c r="II29" s="56"/>
      <c r="IJ29" s="56"/>
      <c r="IK29" s="56"/>
      <c r="IL29" s="56"/>
      <c r="IM29" s="56"/>
      <c r="IN29" s="56"/>
      <c r="IO29" s="56"/>
      <c r="IP29" s="56"/>
      <c r="IQ29" s="56"/>
      <c r="IR29" s="56"/>
      <c r="IS29" s="56"/>
      <c r="IT29" s="56"/>
    </row>
    <row r="30" ht="21" customHeight="1" spans="1:254">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56"/>
      <c r="DV30" s="56"/>
      <c r="DW30" s="56"/>
      <c r="DX30" s="56"/>
      <c r="DY30" s="56"/>
      <c r="DZ30" s="56"/>
      <c r="EA30" s="56"/>
      <c r="EB30" s="56"/>
      <c r="EC30" s="56"/>
      <c r="ED30" s="56"/>
      <c r="EE30" s="56"/>
      <c r="EF30" s="56"/>
      <c r="EG30" s="56"/>
      <c r="EH30" s="56"/>
      <c r="EI30" s="56"/>
      <c r="EJ30" s="56"/>
      <c r="EK30" s="56"/>
      <c r="EL30" s="56"/>
      <c r="EM30" s="56"/>
      <c r="EN30" s="56"/>
      <c r="EO30" s="56"/>
      <c r="EP30" s="56"/>
      <c r="EQ30" s="56"/>
      <c r="ER30" s="56"/>
      <c r="ES30" s="56"/>
      <c r="ET30" s="56"/>
      <c r="EU30" s="56"/>
      <c r="EV30" s="56"/>
      <c r="EW30" s="56"/>
      <c r="EX30" s="56"/>
      <c r="EY30" s="56"/>
      <c r="EZ30" s="56"/>
      <c r="FA30" s="56"/>
      <c r="FB30" s="56"/>
      <c r="FC30" s="56"/>
      <c r="FD30" s="56"/>
      <c r="FE30" s="56"/>
      <c r="FF30" s="56"/>
      <c r="FG30" s="56"/>
      <c r="FH30" s="56"/>
      <c r="FI30" s="56"/>
      <c r="FJ30" s="56"/>
      <c r="FK30" s="56"/>
      <c r="FL30" s="56"/>
      <c r="FM30" s="56"/>
      <c r="FN30" s="56"/>
      <c r="FO30" s="56"/>
      <c r="FP30" s="56"/>
      <c r="FQ30" s="56"/>
      <c r="FR30" s="56"/>
      <c r="FS30" s="56"/>
      <c r="FT30" s="56"/>
      <c r="FU30" s="56"/>
      <c r="FV30" s="56"/>
      <c r="FW30" s="56"/>
      <c r="FX30" s="56"/>
      <c r="FY30" s="56"/>
      <c r="FZ30" s="56"/>
      <c r="GA30" s="56"/>
      <c r="GB30" s="56"/>
      <c r="GC30" s="56"/>
      <c r="GD30" s="56"/>
      <c r="GE30" s="56"/>
      <c r="GF30" s="56"/>
      <c r="GG30" s="56"/>
      <c r="GH30" s="56"/>
      <c r="GI30" s="56"/>
      <c r="GJ30" s="56"/>
      <c r="GK30" s="56"/>
      <c r="GL30" s="56"/>
      <c r="GM30" s="56"/>
      <c r="GN30" s="56"/>
      <c r="GO30" s="56"/>
      <c r="GP30" s="56"/>
      <c r="GQ30" s="56"/>
      <c r="GR30" s="56"/>
      <c r="GS30" s="56"/>
      <c r="GT30" s="56"/>
      <c r="GU30" s="56"/>
      <c r="GV30" s="56"/>
      <c r="GW30" s="56"/>
      <c r="GX30" s="56"/>
      <c r="GY30" s="56"/>
      <c r="GZ30" s="56"/>
      <c r="HA30" s="56"/>
      <c r="HB30" s="56"/>
      <c r="HC30" s="56"/>
      <c r="HD30" s="56"/>
      <c r="HE30" s="56"/>
      <c r="HF30" s="56"/>
      <c r="HG30" s="56"/>
      <c r="HH30" s="56"/>
      <c r="HI30" s="56"/>
      <c r="HJ30" s="56"/>
      <c r="HK30" s="56"/>
      <c r="HL30" s="56"/>
      <c r="HM30" s="56"/>
      <c r="HN30" s="56"/>
      <c r="HO30" s="56"/>
      <c r="HP30" s="56"/>
      <c r="HQ30" s="56"/>
      <c r="HR30" s="56"/>
      <c r="HS30" s="56"/>
      <c r="HT30" s="56"/>
      <c r="HU30" s="56"/>
      <c r="HV30" s="56"/>
      <c r="HW30" s="56"/>
      <c r="HX30" s="56"/>
      <c r="HY30" s="56"/>
      <c r="HZ30" s="56"/>
      <c r="IA30" s="56"/>
      <c r="IB30" s="56"/>
      <c r="IC30" s="56"/>
      <c r="ID30" s="56"/>
      <c r="IE30" s="56"/>
      <c r="IF30" s="56"/>
      <c r="IG30" s="56"/>
      <c r="IH30" s="56"/>
      <c r="II30" s="56"/>
      <c r="IJ30" s="56"/>
      <c r="IK30" s="56"/>
      <c r="IL30" s="56"/>
      <c r="IM30" s="56"/>
      <c r="IN30" s="56"/>
      <c r="IO30" s="56"/>
      <c r="IP30" s="56"/>
      <c r="IQ30" s="56"/>
      <c r="IR30" s="56"/>
      <c r="IS30" s="56"/>
      <c r="IT30" s="56"/>
    </row>
    <row r="31" ht="21" customHeight="1" spans="1:254">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c r="DQ31" s="56"/>
      <c r="DR31" s="56"/>
      <c r="DS31" s="56"/>
      <c r="DT31" s="56"/>
      <c r="DU31" s="56"/>
      <c r="DV31" s="56"/>
      <c r="DW31" s="56"/>
      <c r="DX31" s="56"/>
      <c r="DY31" s="56"/>
      <c r="DZ31" s="56"/>
      <c r="EA31" s="56"/>
      <c r="EB31" s="56"/>
      <c r="EC31" s="56"/>
      <c r="ED31" s="56"/>
      <c r="EE31" s="56"/>
      <c r="EF31" s="56"/>
      <c r="EG31" s="56"/>
      <c r="EH31" s="56"/>
      <c r="EI31" s="56"/>
      <c r="EJ31" s="56"/>
      <c r="EK31" s="56"/>
      <c r="EL31" s="56"/>
      <c r="EM31" s="56"/>
      <c r="EN31" s="56"/>
      <c r="EO31" s="56"/>
      <c r="EP31" s="56"/>
      <c r="EQ31" s="56"/>
      <c r="ER31" s="56"/>
      <c r="ES31" s="56"/>
      <c r="ET31" s="56"/>
      <c r="EU31" s="56"/>
      <c r="EV31" s="56"/>
      <c r="EW31" s="56"/>
      <c r="EX31" s="56"/>
      <c r="EY31" s="56"/>
      <c r="EZ31" s="56"/>
      <c r="FA31" s="56"/>
      <c r="FB31" s="56"/>
      <c r="FC31" s="56"/>
      <c r="FD31" s="56"/>
      <c r="FE31" s="56"/>
      <c r="FF31" s="56"/>
      <c r="FG31" s="56"/>
      <c r="FH31" s="56"/>
      <c r="FI31" s="56"/>
      <c r="FJ31" s="56"/>
      <c r="FK31" s="56"/>
      <c r="FL31" s="56"/>
      <c r="FM31" s="56"/>
      <c r="FN31" s="56"/>
      <c r="FO31" s="56"/>
      <c r="FP31" s="56"/>
      <c r="FQ31" s="56"/>
      <c r="FR31" s="56"/>
      <c r="FS31" s="56"/>
      <c r="FT31" s="56"/>
      <c r="FU31" s="56"/>
      <c r="FV31" s="56"/>
      <c r="FW31" s="56"/>
      <c r="FX31" s="56"/>
      <c r="FY31" s="56"/>
      <c r="FZ31" s="56"/>
      <c r="GA31" s="56"/>
      <c r="GB31" s="56"/>
      <c r="GC31" s="56"/>
      <c r="GD31" s="56"/>
      <c r="GE31" s="56"/>
      <c r="GF31" s="56"/>
      <c r="GG31" s="56"/>
      <c r="GH31" s="56"/>
      <c r="GI31" s="56"/>
      <c r="GJ31" s="56"/>
      <c r="GK31" s="56"/>
      <c r="GL31" s="56"/>
      <c r="GM31" s="56"/>
      <c r="GN31" s="56"/>
      <c r="GO31" s="56"/>
      <c r="GP31" s="56"/>
      <c r="GQ31" s="56"/>
      <c r="GR31" s="56"/>
      <c r="GS31" s="56"/>
      <c r="GT31" s="56"/>
      <c r="GU31" s="56"/>
      <c r="GV31" s="56"/>
      <c r="GW31" s="56"/>
      <c r="GX31" s="56"/>
      <c r="GY31" s="56"/>
      <c r="GZ31" s="56"/>
      <c r="HA31" s="56"/>
      <c r="HB31" s="56"/>
      <c r="HC31" s="56"/>
      <c r="HD31" s="56"/>
      <c r="HE31" s="56"/>
      <c r="HF31" s="56"/>
      <c r="HG31" s="56"/>
      <c r="HH31" s="56"/>
      <c r="HI31" s="56"/>
      <c r="HJ31" s="56"/>
      <c r="HK31" s="56"/>
      <c r="HL31" s="56"/>
      <c r="HM31" s="56"/>
      <c r="HN31" s="56"/>
      <c r="HO31" s="56"/>
      <c r="HP31" s="56"/>
      <c r="HQ31" s="56"/>
      <c r="HR31" s="56"/>
      <c r="HS31" s="56"/>
      <c r="HT31" s="56"/>
      <c r="HU31" s="56"/>
      <c r="HV31" s="56"/>
      <c r="HW31" s="56"/>
      <c r="HX31" s="56"/>
      <c r="HY31" s="56"/>
      <c r="HZ31" s="56"/>
      <c r="IA31" s="56"/>
      <c r="IB31" s="56"/>
      <c r="IC31" s="56"/>
      <c r="ID31" s="56"/>
      <c r="IE31" s="56"/>
      <c r="IF31" s="56"/>
      <c r="IG31" s="56"/>
      <c r="IH31" s="56"/>
      <c r="II31" s="56"/>
      <c r="IJ31" s="56"/>
      <c r="IK31" s="56"/>
      <c r="IL31" s="56"/>
      <c r="IM31" s="56"/>
      <c r="IN31" s="56"/>
      <c r="IO31" s="56"/>
      <c r="IP31" s="56"/>
      <c r="IQ31" s="56"/>
      <c r="IR31" s="56"/>
      <c r="IS31" s="56"/>
      <c r="IT31" s="56"/>
    </row>
    <row r="32" ht="21" customHeight="1" spans="1:254">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56"/>
      <c r="DD32" s="56"/>
      <c r="DE32" s="56"/>
      <c r="DF32" s="56"/>
      <c r="DG32" s="56"/>
      <c r="DH32" s="56"/>
      <c r="DI32" s="56"/>
      <c r="DJ32" s="56"/>
      <c r="DK32" s="56"/>
      <c r="DL32" s="56"/>
      <c r="DM32" s="56"/>
      <c r="DN32" s="56"/>
      <c r="DO32" s="56"/>
      <c r="DP32" s="56"/>
      <c r="DQ32" s="56"/>
      <c r="DR32" s="56"/>
      <c r="DS32" s="56"/>
      <c r="DT32" s="56"/>
      <c r="DU32" s="56"/>
      <c r="DV32" s="56"/>
      <c r="DW32" s="56"/>
      <c r="DX32" s="56"/>
      <c r="DY32" s="56"/>
      <c r="DZ32" s="56"/>
      <c r="EA32" s="56"/>
      <c r="EB32" s="56"/>
      <c r="EC32" s="56"/>
      <c r="ED32" s="56"/>
      <c r="EE32" s="56"/>
      <c r="EF32" s="56"/>
      <c r="EG32" s="56"/>
      <c r="EH32" s="56"/>
      <c r="EI32" s="56"/>
      <c r="EJ32" s="56"/>
      <c r="EK32" s="56"/>
      <c r="EL32" s="56"/>
      <c r="EM32" s="56"/>
      <c r="EN32" s="56"/>
      <c r="EO32" s="56"/>
      <c r="EP32" s="56"/>
      <c r="EQ32" s="56"/>
      <c r="ER32" s="56"/>
      <c r="ES32" s="56"/>
      <c r="ET32" s="56"/>
      <c r="EU32" s="56"/>
      <c r="EV32" s="56"/>
      <c r="EW32" s="56"/>
      <c r="EX32" s="56"/>
      <c r="EY32" s="56"/>
      <c r="EZ32" s="56"/>
      <c r="FA32" s="56"/>
      <c r="FB32" s="56"/>
      <c r="FC32" s="56"/>
      <c r="FD32" s="56"/>
      <c r="FE32" s="56"/>
      <c r="FF32" s="56"/>
      <c r="FG32" s="56"/>
      <c r="FH32" s="56"/>
      <c r="FI32" s="56"/>
      <c r="FJ32" s="56"/>
      <c r="FK32" s="56"/>
      <c r="FL32" s="56"/>
      <c r="FM32" s="56"/>
      <c r="FN32" s="56"/>
      <c r="FO32" s="56"/>
      <c r="FP32" s="56"/>
      <c r="FQ32" s="56"/>
      <c r="FR32" s="56"/>
      <c r="FS32" s="56"/>
      <c r="FT32" s="56"/>
      <c r="FU32" s="56"/>
      <c r="FV32" s="56"/>
      <c r="FW32" s="56"/>
      <c r="FX32" s="56"/>
      <c r="FY32" s="56"/>
      <c r="FZ32" s="56"/>
      <c r="GA32" s="56"/>
      <c r="GB32" s="56"/>
      <c r="GC32" s="56"/>
      <c r="GD32" s="56"/>
      <c r="GE32" s="56"/>
      <c r="GF32" s="56"/>
      <c r="GG32" s="56"/>
      <c r="GH32" s="56"/>
      <c r="GI32" s="56"/>
      <c r="GJ32" s="56"/>
      <c r="GK32" s="56"/>
      <c r="GL32" s="56"/>
      <c r="GM32" s="56"/>
      <c r="GN32" s="56"/>
      <c r="GO32" s="56"/>
      <c r="GP32" s="56"/>
      <c r="GQ32" s="56"/>
      <c r="GR32" s="56"/>
      <c r="GS32" s="56"/>
      <c r="GT32" s="56"/>
      <c r="GU32" s="56"/>
      <c r="GV32" s="56"/>
      <c r="GW32" s="56"/>
      <c r="GX32" s="56"/>
      <c r="GY32" s="56"/>
      <c r="GZ32" s="56"/>
      <c r="HA32" s="56"/>
      <c r="HB32" s="56"/>
      <c r="HC32" s="56"/>
      <c r="HD32" s="56"/>
      <c r="HE32" s="56"/>
      <c r="HF32" s="56"/>
      <c r="HG32" s="56"/>
      <c r="HH32" s="56"/>
      <c r="HI32" s="56"/>
      <c r="HJ32" s="56"/>
      <c r="HK32" s="56"/>
      <c r="HL32" s="56"/>
      <c r="HM32" s="56"/>
      <c r="HN32" s="56"/>
      <c r="HO32" s="56"/>
      <c r="HP32" s="56"/>
      <c r="HQ32" s="56"/>
      <c r="HR32" s="56"/>
      <c r="HS32" s="56"/>
      <c r="HT32" s="56"/>
      <c r="HU32" s="56"/>
      <c r="HV32" s="56"/>
      <c r="HW32" s="56"/>
      <c r="HX32" s="56"/>
      <c r="HY32" s="56"/>
      <c r="HZ32" s="56"/>
      <c r="IA32" s="56"/>
      <c r="IB32" s="56"/>
      <c r="IC32" s="56"/>
      <c r="ID32" s="56"/>
      <c r="IE32" s="56"/>
      <c r="IF32" s="56"/>
      <c r="IG32" s="56"/>
      <c r="IH32" s="56"/>
      <c r="II32" s="56"/>
      <c r="IJ32" s="56"/>
      <c r="IK32" s="56"/>
      <c r="IL32" s="56"/>
      <c r="IM32" s="56"/>
      <c r="IN32" s="56"/>
      <c r="IO32" s="56"/>
      <c r="IP32" s="56"/>
      <c r="IQ32" s="56"/>
      <c r="IR32" s="56"/>
      <c r="IS32" s="56"/>
      <c r="IT32" s="56"/>
    </row>
    <row r="33" ht="21" customHeight="1" spans="1:254">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56"/>
      <c r="DT33" s="56"/>
      <c r="DU33" s="56"/>
      <c r="DV33" s="56"/>
      <c r="DW33" s="56"/>
      <c r="DX33" s="56"/>
      <c r="DY33" s="56"/>
      <c r="DZ33" s="56"/>
      <c r="EA33" s="56"/>
      <c r="EB33" s="56"/>
      <c r="EC33" s="56"/>
      <c r="ED33" s="56"/>
      <c r="EE33" s="56"/>
      <c r="EF33" s="56"/>
      <c r="EG33" s="56"/>
      <c r="EH33" s="56"/>
      <c r="EI33" s="56"/>
      <c r="EJ33" s="56"/>
      <c r="EK33" s="56"/>
      <c r="EL33" s="56"/>
      <c r="EM33" s="56"/>
      <c r="EN33" s="56"/>
      <c r="EO33" s="56"/>
      <c r="EP33" s="56"/>
      <c r="EQ33" s="56"/>
      <c r="ER33" s="56"/>
      <c r="ES33" s="56"/>
      <c r="ET33" s="56"/>
      <c r="EU33" s="56"/>
      <c r="EV33" s="56"/>
      <c r="EW33" s="56"/>
      <c r="EX33" s="56"/>
      <c r="EY33" s="56"/>
      <c r="EZ33" s="56"/>
      <c r="FA33" s="56"/>
      <c r="FB33" s="56"/>
      <c r="FC33" s="56"/>
      <c r="FD33" s="56"/>
      <c r="FE33" s="56"/>
      <c r="FF33" s="56"/>
      <c r="FG33" s="56"/>
      <c r="FH33" s="56"/>
      <c r="FI33" s="56"/>
      <c r="FJ33" s="56"/>
      <c r="FK33" s="56"/>
      <c r="FL33" s="56"/>
      <c r="FM33" s="56"/>
      <c r="FN33" s="56"/>
      <c r="FO33" s="56"/>
      <c r="FP33" s="56"/>
      <c r="FQ33" s="56"/>
      <c r="FR33" s="56"/>
      <c r="FS33" s="56"/>
      <c r="FT33" s="56"/>
      <c r="FU33" s="56"/>
      <c r="FV33" s="56"/>
      <c r="FW33" s="56"/>
      <c r="FX33" s="56"/>
      <c r="FY33" s="56"/>
      <c r="FZ33" s="56"/>
      <c r="GA33" s="56"/>
      <c r="GB33" s="56"/>
      <c r="GC33" s="56"/>
      <c r="GD33" s="56"/>
      <c r="GE33" s="56"/>
      <c r="GF33" s="56"/>
      <c r="GG33" s="56"/>
      <c r="GH33" s="56"/>
      <c r="GI33" s="56"/>
      <c r="GJ33" s="56"/>
      <c r="GK33" s="56"/>
      <c r="GL33" s="56"/>
      <c r="GM33" s="56"/>
      <c r="GN33" s="56"/>
      <c r="GO33" s="56"/>
      <c r="GP33" s="56"/>
      <c r="GQ33" s="56"/>
      <c r="GR33" s="56"/>
      <c r="GS33" s="56"/>
      <c r="GT33" s="56"/>
      <c r="GU33" s="56"/>
      <c r="GV33" s="56"/>
      <c r="GW33" s="56"/>
      <c r="GX33" s="56"/>
      <c r="GY33" s="56"/>
      <c r="GZ33" s="56"/>
      <c r="HA33" s="56"/>
      <c r="HB33" s="56"/>
      <c r="HC33" s="56"/>
      <c r="HD33" s="56"/>
      <c r="HE33" s="56"/>
      <c r="HF33" s="56"/>
      <c r="HG33" s="56"/>
      <c r="HH33" s="56"/>
      <c r="HI33" s="56"/>
      <c r="HJ33" s="56"/>
      <c r="HK33" s="56"/>
      <c r="HL33" s="56"/>
      <c r="HM33" s="56"/>
      <c r="HN33" s="56"/>
      <c r="HO33" s="56"/>
      <c r="HP33" s="56"/>
      <c r="HQ33" s="56"/>
      <c r="HR33" s="56"/>
      <c r="HS33" s="56"/>
      <c r="HT33" s="56"/>
      <c r="HU33" s="56"/>
      <c r="HV33" s="56"/>
      <c r="HW33" s="56"/>
      <c r="HX33" s="56"/>
      <c r="HY33" s="56"/>
      <c r="HZ33" s="56"/>
      <c r="IA33" s="56"/>
      <c r="IB33" s="56"/>
      <c r="IC33" s="56"/>
      <c r="ID33" s="56"/>
      <c r="IE33" s="56"/>
      <c r="IF33" s="56"/>
      <c r="IG33" s="56"/>
      <c r="IH33" s="56"/>
      <c r="II33" s="56"/>
      <c r="IJ33" s="56"/>
      <c r="IK33" s="56"/>
      <c r="IL33" s="56"/>
      <c r="IM33" s="56"/>
      <c r="IN33" s="56"/>
      <c r="IO33" s="56"/>
      <c r="IP33" s="56"/>
      <c r="IQ33" s="56"/>
      <c r="IR33" s="56"/>
      <c r="IS33" s="56"/>
      <c r="IT33" s="56"/>
    </row>
    <row r="34" ht="21" customHeight="1" spans="1:254">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56"/>
      <c r="DR34" s="56"/>
      <c r="DS34" s="56"/>
      <c r="DT34" s="56"/>
      <c r="DU34" s="56"/>
      <c r="DV34" s="56"/>
      <c r="DW34" s="56"/>
      <c r="DX34" s="56"/>
      <c r="DY34" s="56"/>
      <c r="DZ34" s="56"/>
      <c r="EA34" s="56"/>
      <c r="EB34" s="56"/>
      <c r="EC34" s="56"/>
      <c r="ED34" s="56"/>
      <c r="EE34" s="56"/>
      <c r="EF34" s="56"/>
      <c r="EG34" s="56"/>
      <c r="EH34" s="56"/>
      <c r="EI34" s="56"/>
      <c r="EJ34" s="56"/>
      <c r="EK34" s="56"/>
      <c r="EL34" s="56"/>
      <c r="EM34" s="56"/>
      <c r="EN34" s="56"/>
      <c r="EO34" s="56"/>
      <c r="EP34" s="56"/>
      <c r="EQ34" s="56"/>
      <c r="ER34" s="56"/>
      <c r="ES34" s="56"/>
      <c r="ET34" s="56"/>
      <c r="EU34" s="56"/>
      <c r="EV34" s="56"/>
      <c r="EW34" s="56"/>
      <c r="EX34" s="56"/>
      <c r="EY34" s="56"/>
      <c r="EZ34" s="56"/>
      <c r="FA34" s="56"/>
      <c r="FB34" s="56"/>
      <c r="FC34" s="56"/>
      <c r="FD34" s="56"/>
      <c r="FE34" s="56"/>
      <c r="FF34" s="56"/>
      <c r="FG34" s="56"/>
      <c r="FH34" s="56"/>
      <c r="FI34" s="56"/>
      <c r="FJ34" s="56"/>
      <c r="FK34" s="56"/>
      <c r="FL34" s="56"/>
      <c r="FM34" s="56"/>
      <c r="FN34" s="56"/>
      <c r="FO34" s="56"/>
      <c r="FP34" s="56"/>
      <c r="FQ34" s="56"/>
      <c r="FR34" s="56"/>
      <c r="FS34" s="56"/>
      <c r="FT34" s="56"/>
      <c r="FU34" s="56"/>
      <c r="FV34" s="56"/>
      <c r="FW34" s="56"/>
      <c r="FX34" s="56"/>
      <c r="FY34" s="56"/>
      <c r="FZ34" s="56"/>
      <c r="GA34" s="56"/>
      <c r="GB34" s="56"/>
      <c r="GC34" s="56"/>
      <c r="GD34" s="56"/>
      <c r="GE34" s="56"/>
      <c r="GF34" s="56"/>
      <c r="GG34" s="56"/>
      <c r="GH34" s="56"/>
      <c r="GI34" s="56"/>
      <c r="GJ34" s="56"/>
      <c r="GK34" s="56"/>
      <c r="GL34" s="56"/>
      <c r="GM34" s="56"/>
      <c r="GN34" s="56"/>
      <c r="GO34" s="56"/>
      <c r="GP34" s="56"/>
      <c r="GQ34" s="56"/>
      <c r="GR34" s="56"/>
      <c r="GS34" s="56"/>
      <c r="GT34" s="56"/>
      <c r="GU34" s="56"/>
      <c r="GV34" s="56"/>
      <c r="GW34" s="56"/>
      <c r="GX34" s="56"/>
      <c r="GY34" s="56"/>
      <c r="GZ34" s="56"/>
      <c r="HA34" s="56"/>
      <c r="HB34" s="56"/>
      <c r="HC34" s="56"/>
      <c r="HD34" s="56"/>
      <c r="HE34" s="56"/>
      <c r="HF34" s="56"/>
      <c r="HG34" s="56"/>
      <c r="HH34" s="56"/>
      <c r="HI34" s="56"/>
      <c r="HJ34" s="56"/>
      <c r="HK34" s="56"/>
      <c r="HL34" s="56"/>
      <c r="HM34" s="56"/>
      <c r="HN34" s="56"/>
      <c r="HO34" s="56"/>
      <c r="HP34" s="56"/>
      <c r="HQ34" s="56"/>
      <c r="HR34" s="56"/>
      <c r="HS34" s="56"/>
      <c r="HT34" s="56"/>
      <c r="HU34" s="56"/>
      <c r="HV34" s="56"/>
      <c r="HW34" s="56"/>
      <c r="HX34" s="56"/>
      <c r="HY34" s="56"/>
      <c r="HZ34" s="56"/>
      <c r="IA34" s="56"/>
      <c r="IB34" s="56"/>
      <c r="IC34" s="56"/>
      <c r="ID34" s="56"/>
      <c r="IE34" s="56"/>
      <c r="IF34" s="56"/>
      <c r="IG34" s="56"/>
      <c r="IH34" s="56"/>
      <c r="II34" s="56"/>
      <c r="IJ34" s="56"/>
      <c r="IK34" s="56"/>
      <c r="IL34" s="56"/>
      <c r="IM34" s="56"/>
      <c r="IN34" s="56"/>
      <c r="IO34" s="56"/>
      <c r="IP34" s="56"/>
      <c r="IQ34" s="56"/>
      <c r="IR34" s="56"/>
      <c r="IS34" s="56"/>
      <c r="IT34" s="56"/>
    </row>
  </sheetData>
  <mergeCells count="2">
    <mergeCell ref="A2:F2"/>
    <mergeCell ref="A3:C3"/>
  </mergeCells>
  <printOptions horizontalCentered="1"/>
  <pageMargins left="0.196527777777778" right="0.196527777777778" top="0.786805555555556" bottom="0.590277777777778" header="0" footer="0"/>
  <pageSetup paperSize="9" scale="75" orientation="landscape"/>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showGridLines="0" showZeros="0" workbookViewId="0">
      <selection activeCell="G8" sqref="G8:G16"/>
    </sheetView>
  </sheetViews>
  <sheetFormatPr defaultColWidth="9.16666666666667" defaultRowHeight="12.75" customHeight="1"/>
  <cols>
    <col min="1" max="1" width="10.1666666666667" customWidth="1"/>
    <col min="2" max="3" width="7.66666666666667" customWidth="1"/>
    <col min="4" max="4" width="29.6666666666667" customWidth="1"/>
    <col min="5" max="5" width="16.5" customWidth="1"/>
    <col min="6" max="6" width="13.1666666666667" customWidth="1"/>
    <col min="7" max="7" width="10.6666666666667" customWidth="1"/>
    <col min="8" max="9" width="11.5" customWidth="1"/>
    <col min="10" max="10" width="14.5" customWidth="1"/>
    <col min="11" max="16" width="11.8333333333333" customWidth="1"/>
    <col min="17" max="17" width="12.1666666666667" customWidth="1"/>
    <col min="18" max="18" width="11.8333333333333" customWidth="1"/>
  </cols>
  <sheetData>
    <row r="1" ht="23.25" customHeight="1" spans="1:20">
      <c r="A1" s="2" t="s">
        <v>247</v>
      </c>
      <c r="B1" s="80"/>
      <c r="C1" s="80"/>
      <c r="D1" s="80"/>
      <c r="E1" s="80"/>
      <c r="F1" s="80"/>
      <c r="G1" s="80"/>
      <c r="H1" s="80"/>
      <c r="I1" s="80"/>
      <c r="J1" s="80"/>
      <c r="K1" s="80"/>
      <c r="L1" s="80"/>
      <c r="M1" s="80"/>
      <c r="N1" s="80"/>
      <c r="O1" s="80"/>
      <c r="Q1" s="56"/>
      <c r="R1" s="21"/>
      <c r="S1" s="56"/>
      <c r="T1" s="56"/>
    </row>
    <row r="2" ht="23.25" customHeight="1" spans="1:20">
      <c r="A2" s="81" t="s">
        <v>248</v>
      </c>
      <c r="B2" s="81"/>
      <c r="C2" s="81"/>
      <c r="D2" s="81"/>
      <c r="E2" s="81"/>
      <c r="F2" s="81"/>
      <c r="G2" s="81"/>
      <c r="H2" s="81"/>
      <c r="I2" s="81"/>
      <c r="J2" s="81"/>
      <c r="K2" s="81"/>
      <c r="L2" s="81"/>
      <c r="M2" s="81"/>
      <c r="N2" s="81"/>
      <c r="O2" s="81"/>
      <c r="P2" s="81"/>
      <c r="Q2" s="81"/>
      <c r="R2" s="81"/>
      <c r="S2" s="56"/>
      <c r="T2" s="56"/>
    </row>
    <row r="3" ht="23.25" customHeight="1" spans="1:20">
      <c r="A3" s="50" t="s">
        <v>2</v>
      </c>
      <c r="B3" s="51"/>
      <c r="C3" s="51"/>
      <c r="D3" s="51"/>
      <c r="E3" s="51"/>
      <c r="F3" s="51"/>
      <c r="G3" s="51"/>
      <c r="H3" s="51"/>
      <c r="I3" s="51"/>
      <c r="J3" s="80"/>
      <c r="K3" s="80"/>
      <c r="L3" s="80"/>
      <c r="M3" s="80"/>
      <c r="N3" s="80"/>
      <c r="O3" s="80"/>
      <c r="Q3" s="56"/>
      <c r="R3" s="74" t="s">
        <v>84</v>
      </c>
      <c r="S3" s="56"/>
      <c r="T3" s="56"/>
    </row>
    <row r="4" ht="23.25" customHeight="1" spans="1:20">
      <c r="A4" s="151" t="s">
        <v>140</v>
      </c>
      <c r="B4" s="151"/>
      <c r="C4" s="151"/>
      <c r="D4" s="151"/>
      <c r="E4" s="100" t="s">
        <v>157</v>
      </c>
      <c r="F4" s="62" t="s">
        <v>141</v>
      </c>
      <c r="G4" s="62"/>
      <c r="H4" s="62"/>
      <c r="I4" s="82"/>
      <c r="J4" s="67" t="s">
        <v>142</v>
      </c>
      <c r="K4" s="102"/>
      <c r="L4" s="102"/>
      <c r="M4" s="102"/>
      <c r="N4" s="102"/>
      <c r="O4" s="102"/>
      <c r="P4" s="102"/>
      <c r="Q4" s="102"/>
      <c r="R4" s="102"/>
      <c r="S4" s="95"/>
      <c r="T4" s="95"/>
    </row>
    <row r="5" ht="23.25" customHeight="1" spans="1:20">
      <c r="A5" s="67" t="s">
        <v>111</v>
      </c>
      <c r="B5" s="67"/>
      <c r="C5" s="67"/>
      <c r="D5" s="67" t="s">
        <v>112</v>
      </c>
      <c r="E5" s="101"/>
      <c r="F5" s="67" t="s">
        <v>105</v>
      </c>
      <c r="G5" s="67" t="s">
        <v>143</v>
      </c>
      <c r="H5" s="67" t="s">
        <v>144</v>
      </c>
      <c r="I5" s="67" t="s">
        <v>145</v>
      </c>
      <c r="J5" s="84" t="s">
        <v>105</v>
      </c>
      <c r="K5" s="102" t="s">
        <v>146</v>
      </c>
      <c r="L5" s="103" t="s">
        <v>147</v>
      </c>
      <c r="M5" s="104" t="s">
        <v>148</v>
      </c>
      <c r="N5" s="105" t="s">
        <v>149</v>
      </c>
      <c r="O5" s="103" t="s">
        <v>150</v>
      </c>
      <c r="P5" s="102" t="s">
        <v>151</v>
      </c>
      <c r="Q5" s="102" t="s">
        <v>152</v>
      </c>
      <c r="R5" s="14" t="s">
        <v>153</v>
      </c>
      <c r="S5" s="95"/>
      <c r="T5" s="95"/>
    </row>
    <row r="6" ht="30" customHeight="1" spans="1:20">
      <c r="A6" s="102" t="s">
        <v>113</v>
      </c>
      <c r="B6" s="102" t="s">
        <v>114</v>
      </c>
      <c r="C6" s="102" t="s">
        <v>115</v>
      </c>
      <c r="D6" s="102"/>
      <c r="E6" s="101"/>
      <c r="F6" s="67"/>
      <c r="G6" s="67"/>
      <c r="H6" s="67"/>
      <c r="I6" s="67"/>
      <c r="J6" s="84"/>
      <c r="K6" s="106"/>
      <c r="L6" s="107"/>
      <c r="M6" s="108"/>
      <c r="N6" s="109"/>
      <c r="O6" s="107"/>
      <c r="P6" s="106"/>
      <c r="Q6" s="106"/>
      <c r="R6" s="14"/>
      <c r="S6" s="95"/>
      <c r="T6" s="95"/>
    </row>
    <row r="7" s="1" customFormat="1" ht="27" customHeight="1" spans="1:20">
      <c r="A7" s="92"/>
      <c r="B7" s="92"/>
      <c r="C7" s="92"/>
      <c r="D7" s="93" t="s">
        <v>105</v>
      </c>
      <c r="E7" s="17">
        <f>SUM(E8:E16)</f>
        <v>1724.53</v>
      </c>
      <c r="F7" s="28">
        <f t="shared" ref="F7:R7" si="0">SUM(F8:F16)</f>
        <v>880.01</v>
      </c>
      <c r="G7" s="28">
        <f t="shared" si="0"/>
        <v>680.88</v>
      </c>
      <c r="H7" s="28">
        <f t="shared" si="0"/>
        <v>199.13</v>
      </c>
      <c r="I7" s="28">
        <f t="shared" si="0"/>
        <v>0</v>
      </c>
      <c r="J7" s="28">
        <f t="shared" si="0"/>
        <v>844.52</v>
      </c>
      <c r="K7" s="28">
        <f t="shared" si="0"/>
        <v>544.52</v>
      </c>
      <c r="L7" s="28">
        <f t="shared" si="0"/>
        <v>0</v>
      </c>
      <c r="M7" s="28">
        <f t="shared" si="0"/>
        <v>0</v>
      </c>
      <c r="N7" s="28">
        <f t="shared" si="0"/>
        <v>0</v>
      </c>
      <c r="O7" s="28">
        <f t="shared" si="0"/>
        <v>0</v>
      </c>
      <c r="P7" s="28">
        <f t="shared" si="0"/>
        <v>300</v>
      </c>
      <c r="Q7" s="28">
        <f t="shared" si="0"/>
        <v>0</v>
      </c>
      <c r="R7" s="28">
        <f t="shared" si="0"/>
        <v>0</v>
      </c>
      <c r="S7" s="54"/>
      <c r="T7" s="54"/>
    </row>
    <row r="8" ht="27" customHeight="1" spans="1:20">
      <c r="A8" s="92" t="s">
        <v>168</v>
      </c>
      <c r="B8" s="92" t="s">
        <v>132</v>
      </c>
      <c r="C8" s="92" t="s">
        <v>124</v>
      </c>
      <c r="D8" s="93" t="s">
        <v>169</v>
      </c>
      <c r="E8" s="17">
        <f>F8+J8</f>
        <v>1120.67</v>
      </c>
      <c r="F8" s="17">
        <f t="shared" ref="F8:F16" si="1">G8+H8+I8</f>
        <v>290.67</v>
      </c>
      <c r="G8" s="17">
        <f>189.64+36.49</f>
        <v>226.13</v>
      </c>
      <c r="H8" s="17">
        <v>64.54</v>
      </c>
      <c r="I8" s="17"/>
      <c r="J8" s="16">
        <f t="shared" ref="J8:J13" si="2">K8+L8+M8+N8+O8+P8+Q8+R8</f>
        <v>830</v>
      </c>
      <c r="K8" s="16">
        <v>530</v>
      </c>
      <c r="L8" s="16"/>
      <c r="M8" s="16"/>
      <c r="N8" s="16"/>
      <c r="O8" s="16"/>
      <c r="P8" s="16">
        <v>300</v>
      </c>
      <c r="Q8" s="16"/>
      <c r="R8" s="16"/>
      <c r="S8" s="56"/>
      <c r="T8" s="56"/>
    </row>
    <row r="9" ht="27" customHeight="1" spans="1:20">
      <c r="A9" s="92" t="s">
        <v>119</v>
      </c>
      <c r="B9" s="92" t="s">
        <v>120</v>
      </c>
      <c r="C9" s="92" t="s">
        <v>121</v>
      </c>
      <c r="D9" s="93" t="s">
        <v>122</v>
      </c>
      <c r="E9" s="17">
        <f t="shared" ref="E9:E16" si="3">F9+J9</f>
        <v>26.4</v>
      </c>
      <c r="F9" s="17">
        <f t="shared" si="1"/>
        <v>26.4</v>
      </c>
      <c r="G9" s="17">
        <v>26.4</v>
      </c>
      <c r="H9" s="17"/>
      <c r="I9" s="17"/>
      <c r="J9" s="16">
        <f t="shared" si="2"/>
        <v>0</v>
      </c>
      <c r="K9" s="16"/>
      <c r="L9" s="16"/>
      <c r="M9" s="16"/>
      <c r="N9" s="16"/>
      <c r="O9" s="16"/>
      <c r="P9" s="16"/>
      <c r="Q9" s="16"/>
      <c r="R9" s="16"/>
      <c r="S9" s="56"/>
      <c r="T9" s="56"/>
    </row>
    <row r="10" ht="27" customHeight="1" spans="1:20">
      <c r="A10" s="92" t="s">
        <v>123</v>
      </c>
      <c r="B10" s="92" t="s">
        <v>124</v>
      </c>
      <c r="C10" s="92" t="s">
        <v>124</v>
      </c>
      <c r="D10" s="93" t="s">
        <v>118</v>
      </c>
      <c r="E10" s="17">
        <f t="shared" si="3"/>
        <v>29.54</v>
      </c>
      <c r="F10" s="17">
        <f t="shared" si="1"/>
        <v>29.54</v>
      </c>
      <c r="G10" s="17">
        <v>18.87</v>
      </c>
      <c r="H10" s="17">
        <v>10.67</v>
      </c>
      <c r="I10" s="17"/>
      <c r="J10" s="16"/>
      <c r="K10" s="16"/>
      <c r="L10" s="16"/>
      <c r="M10" s="16"/>
      <c r="N10" s="16"/>
      <c r="O10" s="16"/>
      <c r="P10" s="16"/>
      <c r="Q10" s="16"/>
      <c r="R10" s="16"/>
      <c r="S10" s="56"/>
      <c r="T10" s="56"/>
    </row>
    <row r="11" ht="27" customHeight="1" spans="1:20">
      <c r="A11" s="92" t="s">
        <v>125</v>
      </c>
      <c r="B11" s="92" t="s">
        <v>121</v>
      </c>
      <c r="C11" s="92" t="s">
        <v>124</v>
      </c>
      <c r="D11" s="93" t="s">
        <v>126</v>
      </c>
      <c r="E11" s="17">
        <f t="shared" si="3"/>
        <v>40.12</v>
      </c>
      <c r="F11" s="17">
        <f t="shared" si="1"/>
        <v>40.12</v>
      </c>
      <c r="G11" s="17">
        <v>40.12</v>
      </c>
      <c r="H11" s="17"/>
      <c r="I11" s="17"/>
      <c r="J11" s="16"/>
      <c r="K11" s="16"/>
      <c r="L11" s="16"/>
      <c r="M11" s="16"/>
      <c r="N11" s="16"/>
      <c r="O11" s="16"/>
      <c r="P11" s="16"/>
      <c r="Q11" s="16"/>
      <c r="R11" s="16"/>
      <c r="S11" s="56"/>
      <c r="T11" s="56"/>
    </row>
    <row r="12" ht="27" customHeight="1" spans="1:20">
      <c r="A12" s="92" t="s">
        <v>127</v>
      </c>
      <c r="B12" s="92" t="s">
        <v>124</v>
      </c>
      <c r="C12" s="92" t="s">
        <v>128</v>
      </c>
      <c r="D12" s="93" t="s">
        <v>129</v>
      </c>
      <c r="E12" s="17">
        <f t="shared" si="3"/>
        <v>99.81</v>
      </c>
      <c r="F12" s="17">
        <f t="shared" si="1"/>
        <v>99.81</v>
      </c>
      <c r="G12" s="17">
        <f>68.82+30.99</f>
        <v>99.81</v>
      </c>
      <c r="H12" s="17"/>
      <c r="I12" s="17"/>
      <c r="J12" s="16">
        <f t="shared" si="2"/>
        <v>0</v>
      </c>
      <c r="K12" s="16"/>
      <c r="L12" s="16"/>
      <c r="M12" s="16"/>
      <c r="N12" s="16"/>
      <c r="O12" s="16"/>
      <c r="P12" s="16"/>
      <c r="Q12" s="16"/>
      <c r="R12" s="16"/>
      <c r="S12" s="56"/>
      <c r="T12" s="56"/>
    </row>
    <row r="13" ht="27" customHeight="1" spans="1:20">
      <c r="A13" s="92" t="s">
        <v>127</v>
      </c>
      <c r="B13" s="92" t="s">
        <v>130</v>
      </c>
      <c r="C13" s="92" t="s">
        <v>128</v>
      </c>
      <c r="D13" s="93" t="s">
        <v>131</v>
      </c>
      <c r="E13" s="17">
        <f t="shared" si="3"/>
        <v>26.7</v>
      </c>
      <c r="F13" s="17">
        <f t="shared" si="1"/>
        <v>26.7</v>
      </c>
      <c r="G13" s="17">
        <v>26.7</v>
      </c>
      <c r="H13" s="17"/>
      <c r="I13" s="17"/>
      <c r="J13" s="16">
        <f t="shared" si="2"/>
        <v>0</v>
      </c>
      <c r="K13" s="16"/>
      <c r="L13" s="16"/>
      <c r="M13" s="16"/>
      <c r="N13" s="16"/>
      <c r="O13" s="16"/>
      <c r="P13" s="16"/>
      <c r="Q13" s="16"/>
      <c r="R13" s="16"/>
      <c r="S13" s="56"/>
      <c r="T13" s="56"/>
    </row>
    <row r="14" ht="27" customHeight="1" spans="1:20">
      <c r="A14" s="92" t="s">
        <v>127</v>
      </c>
      <c r="B14" s="92" t="s">
        <v>132</v>
      </c>
      <c r="C14" s="92" t="s">
        <v>128</v>
      </c>
      <c r="D14" s="93" t="s">
        <v>133</v>
      </c>
      <c r="E14" s="17">
        <f t="shared" si="3"/>
        <v>32.46</v>
      </c>
      <c r="F14" s="17">
        <f t="shared" si="1"/>
        <v>32.46</v>
      </c>
      <c r="G14" s="17">
        <v>29.87</v>
      </c>
      <c r="H14" s="17">
        <v>2.59</v>
      </c>
      <c r="I14" s="17"/>
      <c r="J14" s="16"/>
      <c r="K14" s="16"/>
      <c r="L14" s="16"/>
      <c r="M14" s="16"/>
      <c r="N14" s="16"/>
      <c r="O14" s="16"/>
      <c r="P14" s="16"/>
      <c r="Q14" s="16"/>
      <c r="R14" s="16"/>
      <c r="S14" s="56"/>
      <c r="T14" s="56"/>
    </row>
    <row r="15" ht="27" customHeight="1" spans="1:20">
      <c r="A15" s="92" t="s">
        <v>134</v>
      </c>
      <c r="B15" s="92" t="s">
        <v>124</v>
      </c>
      <c r="C15" s="92" t="s">
        <v>135</v>
      </c>
      <c r="D15" s="93" t="s">
        <v>129</v>
      </c>
      <c r="E15" s="17">
        <f t="shared" si="3"/>
        <v>15.42</v>
      </c>
      <c r="F15" s="17">
        <f t="shared" si="1"/>
        <v>15.42</v>
      </c>
      <c r="G15" s="17">
        <v>15.42</v>
      </c>
      <c r="H15" s="17"/>
      <c r="I15" s="17"/>
      <c r="J15" s="16">
        <f>K15+L15+M15+N15+O15+P15+Q15+R15</f>
        <v>0</v>
      </c>
      <c r="K15" s="16"/>
      <c r="L15" s="16"/>
      <c r="M15" s="16"/>
      <c r="N15" s="16"/>
      <c r="O15" s="16"/>
      <c r="P15" s="16"/>
      <c r="Q15" s="16"/>
      <c r="R15" s="16"/>
      <c r="S15" s="56"/>
      <c r="T15" s="56"/>
    </row>
    <row r="16" ht="27" customHeight="1" spans="1:20">
      <c r="A16" s="92" t="s">
        <v>127</v>
      </c>
      <c r="B16" s="92" t="s">
        <v>120</v>
      </c>
      <c r="C16" s="92" t="s">
        <v>136</v>
      </c>
      <c r="D16" s="93" t="s">
        <v>137</v>
      </c>
      <c r="E16" s="17">
        <f t="shared" si="3"/>
        <v>333.41</v>
      </c>
      <c r="F16" s="17">
        <f t="shared" si="1"/>
        <v>318.89</v>
      </c>
      <c r="G16" s="17">
        <v>197.56</v>
      </c>
      <c r="H16" s="17">
        <v>121.33</v>
      </c>
      <c r="I16" s="17"/>
      <c r="J16" s="16">
        <v>14.52</v>
      </c>
      <c r="K16" s="16">
        <v>14.52</v>
      </c>
      <c r="L16" s="16"/>
      <c r="M16" s="16"/>
      <c r="N16" s="16"/>
      <c r="O16" s="16"/>
      <c r="P16" s="16"/>
      <c r="Q16" s="16"/>
      <c r="R16" s="16"/>
      <c r="S16" s="56"/>
      <c r="T16" s="56"/>
    </row>
    <row r="17" s="79" customFormat="1" ht="27" customHeight="1" spans="1:18">
      <c r="A17" s="92"/>
      <c r="B17" s="92"/>
      <c r="C17" s="92"/>
      <c r="D17" s="93"/>
      <c r="E17" s="17"/>
      <c r="F17" s="17"/>
      <c r="G17" s="17"/>
      <c r="H17" s="17"/>
      <c r="I17" s="17"/>
      <c r="J17" s="16"/>
      <c r="K17" s="16"/>
      <c r="L17" s="16"/>
      <c r="M17" s="16"/>
      <c r="N17" s="16"/>
      <c r="O17" s="16"/>
      <c r="P17" s="16"/>
      <c r="Q17" s="16"/>
      <c r="R17" s="16"/>
    </row>
    <row r="18" s="79" customFormat="1" ht="27" customHeight="1" spans="1:18">
      <c r="A18" s="92"/>
      <c r="B18" s="92"/>
      <c r="C18" s="92"/>
      <c r="D18" s="93"/>
      <c r="E18" s="17"/>
      <c r="F18" s="17"/>
      <c r="G18" s="17"/>
      <c r="H18" s="17"/>
      <c r="I18" s="17"/>
      <c r="J18" s="16"/>
      <c r="K18" s="16"/>
      <c r="L18" s="16"/>
      <c r="M18" s="16"/>
      <c r="N18" s="16"/>
      <c r="O18" s="16"/>
      <c r="P18" s="16"/>
      <c r="Q18" s="16"/>
      <c r="R18" s="16"/>
    </row>
    <row r="19" s="79" customFormat="1" ht="27" customHeight="1" spans="1:18">
      <c r="A19" s="92"/>
      <c r="B19" s="92"/>
      <c r="C19" s="92"/>
      <c r="D19" s="93"/>
      <c r="E19" s="17"/>
      <c r="F19" s="17"/>
      <c r="G19" s="17"/>
      <c r="H19" s="17"/>
      <c r="I19" s="17"/>
      <c r="J19" s="16"/>
      <c r="K19" s="16"/>
      <c r="L19" s="16"/>
      <c r="M19" s="16"/>
      <c r="N19" s="16"/>
      <c r="O19" s="16"/>
      <c r="P19" s="16"/>
      <c r="Q19" s="16"/>
      <c r="R19" s="16"/>
    </row>
    <row r="20" s="79" customFormat="1" ht="27" customHeight="1" spans="1:18">
      <c r="A20" s="92"/>
      <c r="B20" s="92"/>
      <c r="C20" s="92"/>
      <c r="D20" s="93"/>
      <c r="E20" s="17"/>
      <c r="F20" s="17"/>
      <c r="G20" s="17"/>
      <c r="H20" s="17"/>
      <c r="I20" s="17"/>
      <c r="J20" s="16"/>
      <c r="K20" s="16"/>
      <c r="L20" s="16"/>
      <c r="M20" s="16"/>
      <c r="N20" s="16"/>
      <c r="O20" s="16"/>
      <c r="P20" s="16"/>
      <c r="Q20" s="16"/>
      <c r="R20" s="16"/>
    </row>
    <row r="21" s="79" customFormat="1" ht="27" customHeight="1" spans="1:18">
      <c r="A21" s="92"/>
      <c r="B21" s="92"/>
      <c r="C21" s="92"/>
      <c r="D21" s="93"/>
      <c r="E21" s="17"/>
      <c r="F21" s="17"/>
      <c r="G21" s="17"/>
      <c r="H21" s="17"/>
      <c r="I21" s="17"/>
      <c r="J21" s="16"/>
      <c r="K21" s="16"/>
      <c r="L21" s="16"/>
      <c r="M21" s="16"/>
      <c r="N21" s="16"/>
      <c r="O21" s="16"/>
      <c r="P21" s="16"/>
      <c r="Q21" s="16"/>
      <c r="R21" s="16"/>
    </row>
    <row r="22" s="79" customFormat="1" ht="27" customHeight="1" spans="1:18">
      <c r="A22" s="92"/>
      <c r="B22" s="92"/>
      <c r="C22" s="92"/>
      <c r="D22" s="93"/>
      <c r="E22" s="17"/>
      <c r="F22" s="17"/>
      <c r="G22" s="17"/>
      <c r="H22" s="17"/>
      <c r="I22" s="17"/>
      <c r="J22" s="16"/>
      <c r="K22" s="16"/>
      <c r="L22" s="16"/>
      <c r="M22" s="16"/>
      <c r="N22" s="16"/>
      <c r="O22" s="16"/>
      <c r="P22" s="16"/>
      <c r="Q22" s="16"/>
      <c r="R22" s="16"/>
    </row>
    <row r="23" s="79" customFormat="1" ht="27" customHeight="1" spans="1:18">
      <c r="A23" s="92"/>
      <c r="B23" s="92"/>
      <c r="C23" s="92"/>
      <c r="D23" s="93"/>
      <c r="E23" s="17"/>
      <c r="F23" s="17"/>
      <c r="G23" s="17"/>
      <c r="H23" s="17"/>
      <c r="I23" s="17"/>
      <c r="J23" s="16"/>
      <c r="K23" s="16"/>
      <c r="L23" s="16"/>
      <c r="M23" s="16"/>
      <c r="N23" s="16"/>
      <c r="O23" s="16"/>
      <c r="P23" s="16"/>
      <c r="Q23" s="16"/>
      <c r="R23" s="16"/>
    </row>
    <row r="24" s="79" customFormat="1" ht="27" customHeight="1" spans="1:18">
      <c r="A24" s="92"/>
      <c r="B24" s="92"/>
      <c r="C24" s="92"/>
      <c r="D24" s="93"/>
      <c r="E24" s="17"/>
      <c r="F24" s="17"/>
      <c r="G24" s="17"/>
      <c r="H24" s="17"/>
      <c r="I24" s="17"/>
      <c r="J24" s="16"/>
      <c r="K24" s="16"/>
      <c r="L24" s="16"/>
      <c r="M24" s="16"/>
      <c r="N24" s="16"/>
      <c r="O24" s="16"/>
      <c r="P24" s="16"/>
      <c r="Q24" s="16"/>
      <c r="R24" s="16"/>
    </row>
    <row r="25" s="79" customFormat="1" ht="27" customHeight="1" spans="1:18">
      <c r="A25" s="92"/>
      <c r="B25" s="92"/>
      <c r="C25" s="92"/>
      <c r="D25" s="87"/>
      <c r="E25" s="17"/>
      <c r="F25" s="17"/>
      <c r="G25" s="17"/>
      <c r="H25" s="17"/>
      <c r="I25" s="17"/>
      <c r="J25" s="16"/>
      <c r="K25" s="16"/>
      <c r="L25" s="16"/>
      <c r="M25" s="16"/>
      <c r="N25" s="16"/>
      <c r="O25" s="16"/>
      <c r="P25" s="16"/>
      <c r="Q25" s="16"/>
      <c r="R25" s="16"/>
    </row>
    <row r="26" s="79" customFormat="1" ht="27" customHeight="1" spans="1:18">
      <c r="A26" s="92"/>
      <c r="B26" s="92"/>
      <c r="C26" s="92"/>
      <c r="D26" s="93"/>
      <c r="E26" s="17"/>
      <c r="F26" s="17"/>
      <c r="G26" s="17"/>
      <c r="H26" s="17"/>
      <c r="I26" s="17"/>
      <c r="J26" s="16"/>
      <c r="K26" s="16"/>
      <c r="L26" s="16"/>
      <c r="M26" s="16"/>
      <c r="N26" s="16"/>
      <c r="O26" s="16"/>
      <c r="P26" s="16"/>
      <c r="Q26" s="16"/>
      <c r="R26" s="16"/>
    </row>
    <row r="27" s="79" customFormat="1" ht="27" customHeight="1" spans="1:18">
      <c r="A27" s="92"/>
      <c r="B27" s="92"/>
      <c r="C27" s="92"/>
      <c r="D27" s="93"/>
      <c r="E27" s="17"/>
      <c r="F27" s="17"/>
      <c r="G27" s="17"/>
      <c r="H27" s="17"/>
      <c r="I27" s="17"/>
      <c r="J27" s="16"/>
      <c r="K27" s="16"/>
      <c r="L27" s="16"/>
      <c r="M27" s="16"/>
      <c r="N27" s="16"/>
      <c r="O27" s="16"/>
      <c r="P27" s="16"/>
      <c r="Q27" s="16"/>
      <c r="R27" s="16"/>
    </row>
    <row r="28" s="79" customFormat="1" ht="27" customHeight="1" spans="1:18">
      <c r="A28" s="92"/>
      <c r="B28" s="92"/>
      <c r="C28" s="92"/>
      <c r="D28" s="87"/>
      <c r="E28" s="17"/>
      <c r="F28" s="17"/>
      <c r="G28" s="17"/>
      <c r="H28" s="17"/>
      <c r="I28" s="17"/>
      <c r="J28" s="16"/>
      <c r="K28" s="16"/>
      <c r="L28" s="16"/>
      <c r="M28" s="16"/>
      <c r="N28" s="16"/>
      <c r="O28" s="16"/>
      <c r="P28" s="16"/>
      <c r="Q28" s="16"/>
      <c r="R28" s="16"/>
    </row>
  </sheetData>
  <mergeCells count="20">
    <mergeCell ref="A3:I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pageMargins left="0.196527777777778" right="0.196527777777778" top="0.238888888888889" bottom="0.159027777777778" header="0" footer="0"/>
  <pageSetup paperSize="9" scale="70" orientation="landscape"/>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showGridLines="0" showZeros="0" workbookViewId="0">
      <selection activeCell="G8" sqref="G8:G16"/>
    </sheetView>
  </sheetViews>
  <sheetFormatPr defaultColWidth="9.16666666666667" defaultRowHeight="12.75" customHeight="1"/>
  <cols>
    <col min="1" max="1" width="11.6666666666667" customWidth="1"/>
    <col min="2" max="2" width="8.33333333333333" customWidth="1"/>
    <col min="3" max="3" width="7.83333333333333" customWidth="1"/>
    <col min="4" max="4" width="37" customWidth="1"/>
    <col min="5" max="8" width="18.1666666666667" customWidth="1"/>
  </cols>
  <sheetData>
    <row r="1" ht="25.5" customHeight="1" spans="1:9">
      <c r="A1" s="2" t="s">
        <v>249</v>
      </c>
      <c r="B1" s="80"/>
      <c r="C1" s="80"/>
      <c r="D1" s="80"/>
      <c r="E1" s="80"/>
      <c r="F1" s="80"/>
      <c r="G1" s="80"/>
      <c r="H1" s="80"/>
      <c r="I1" s="56"/>
    </row>
    <row r="2" ht="25.5" customHeight="1" spans="1:9">
      <c r="A2" s="81" t="s">
        <v>250</v>
      </c>
      <c r="B2" s="81"/>
      <c r="C2" s="81"/>
      <c r="D2" s="81"/>
      <c r="E2" s="81"/>
      <c r="F2" s="81"/>
      <c r="G2" s="81"/>
      <c r="H2" s="81"/>
      <c r="I2" s="56"/>
    </row>
    <row r="3" ht="25.5" customHeight="1" spans="1:9">
      <c r="A3" s="50" t="s">
        <v>251</v>
      </c>
      <c r="B3" s="50" t="s">
        <v>107</v>
      </c>
      <c r="C3" s="50"/>
      <c r="D3" s="114"/>
      <c r="E3" s="114"/>
      <c r="F3" s="114"/>
      <c r="G3" s="114"/>
      <c r="H3" s="158" t="s">
        <v>84</v>
      </c>
      <c r="I3" s="56"/>
    </row>
    <row r="4" ht="25.5" customHeight="1" spans="1:9">
      <c r="A4" s="124" t="s">
        <v>140</v>
      </c>
      <c r="B4" s="124"/>
      <c r="C4" s="124"/>
      <c r="D4" s="124"/>
      <c r="E4" s="145" t="s">
        <v>141</v>
      </c>
      <c r="F4" s="159"/>
      <c r="G4" s="145"/>
      <c r="H4" s="145"/>
      <c r="I4" s="54"/>
    </row>
    <row r="5" ht="25.5" customHeight="1" spans="1:9">
      <c r="A5" s="67" t="s">
        <v>111</v>
      </c>
      <c r="B5" s="67"/>
      <c r="C5" s="67"/>
      <c r="D5" s="67" t="s">
        <v>112</v>
      </c>
      <c r="E5" s="67" t="s">
        <v>105</v>
      </c>
      <c r="F5" s="67" t="s">
        <v>143</v>
      </c>
      <c r="G5" s="67" t="s">
        <v>144</v>
      </c>
      <c r="H5" s="67" t="s">
        <v>145</v>
      </c>
      <c r="I5" s="54"/>
    </row>
    <row r="6" ht="35.25" customHeight="1" spans="1:9">
      <c r="A6" s="67" t="s">
        <v>113</v>
      </c>
      <c r="B6" s="67" t="s">
        <v>114</v>
      </c>
      <c r="C6" s="67" t="s">
        <v>115</v>
      </c>
      <c r="D6" s="67"/>
      <c r="E6" s="67"/>
      <c r="F6" s="67"/>
      <c r="G6" s="67"/>
      <c r="H6" s="67"/>
      <c r="I6" s="54"/>
    </row>
    <row r="7" s="1" customFormat="1" ht="24.95" customHeight="1" spans="1:9">
      <c r="A7" s="86"/>
      <c r="B7" s="86"/>
      <c r="C7" s="86"/>
      <c r="D7" s="87" t="s">
        <v>105</v>
      </c>
      <c r="E7" s="28">
        <f t="shared" ref="E7:H7" si="0">SUM(E8:E16)</f>
        <v>880.01</v>
      </c>
      <c r="F7" s="28">
        <f t="shared" si="0"/>
        <v>680.88</v>
      </c>
      <c r="G7" s="28">
        <f t="shared" si="0"/>
        <v>199.13</v>
      </c>
      <c r="H7" s="28">
        <f t="shared" si="0"/>
        <v>0</v>
      </c>
      <c r="I7" s="54"/>
    </row>
    <row r="8" ht="24.95" customHeight="1" spans="1:9">
      <c r="A8" s="86" t="s">
        <v>168</v>
      </c>
      <c r="B8" s="86" t="s">
        <v>132</v>
      </c>
      <c r="C8" s="86" t="s">
        <v>124</v>
      </c>
      <c r="D8" s="160" t="s">
        <v>118</v>
      </c>
      <c r="E8" s="16">
        <f t="shared" ref="E8:E16" si="1">F8+G8+H8</f>
        <v>290.67</v>
      </c>
      <c r="F8" s="16">
        <v>226.13</v>
      </c>
      <c r="G8" s="16">
        <v>64.54</v>
      </c>
      <c r="H8" s="16"/>
      <c r="I8" s="56"/>
    </row>
    <row r="9" ht="24.95" customHeight="1" spans="1:9">
      <c r="A9" s="86" t="s">
        <v>119</v>
      </c>
      <c r="B9" s="86" t="s">
        <v>120</v>
      </c>
      <c r="C9" s="86" t="s">
        <v>121</v>
      </c>
      <c r="D9" s="87" t="s">
        <v>122</v>
      </c>
      <c r="E9" s="16">
        <f t="shared" si="1"/>
        <v>26.4</v>
      </c>
      <c r="F9" s="16">
        <v>26.4</v>
      </c>
      <c r="G9" s="16"/>
      <c r="H9" s="16"/>
      <c r="I9" s="56"/>
    </row>
    <row r="10" ht="24.95" customHeight="1" spans="1:9">
      <c r="A10" s="86" t="s">
        <v>123</v>
      </c>
      <c r="B10" s="86" t="s">
        <v>124</v>
      </c>
      <c r="C10" s="86" t="s">
        <v>124</v>
      </c>
      <c r="D10" s="87" t="s">
        <v>118</v>
      </c>
      <c r="E10" s="16">
        <f t="shared" si="1"/>
        <v>29.54</v>
      </c>
      <c r="F10" s="16">
        <v>18.87</v>
      </c>
      <c r="G10" s="16">
        <v>10.67</v>
      </c>
      <c r="H10" s="16"/>
      <c r="I10" s="56"/>
    </row>
    <row r="11" ht="24.95" customHeight="1" spans="1:9">
      <c r="A11" s="86" t="s">
        <v>125</v>
      </c>
      <c r="B11" s="86" t="s">
        <v>121</v>
      </c>
      <c r="C11" s="86" t="s">
        <v>124</v>
      </c>
      <c r="D11" s="87" t="s">
        <v>126</v>
      </c>
      <c r="E11" s="16">
        <f t="shared" si="1"/>
        <v>40.12</v>
      </c>
      <c r="F11" s="16">
        <v>40.12</v>
      </c>
      <c r="G11" s="16"/>
      <c r="H11" s="16"/>
      <c r="I11" s="56"/>
    </row>
    <row r="12" ht="24.95" customHeight="1" spans="1:9">
      <c r="A12" s="86" t="s">
        <v>127</v>
      </c>
      <c r="B12" s="86" t="s">
        <v>124</v>
      </c>
      <c r="C12" s="86" t="s">
        <v>128</v>
      </c>
      <c r="D12" s="87" t="s">
        <v>129</v>
      </c>
      <c r="E12" s="16">
        <f t="shared" si="1"/>
        <v>99.81</v>
      </c>
      <c r="F12" s="16">
        <v>99.81</v>
      </c>
      <c r="G12" s="16"/>
      <c r="H12" s="16"/>
      <c r="I12" s="56"/>
    </row>
    <row r="13" ht="24.95" customHeight="1" spans="1:9">
      <c r="A13" s="86" t="s">
        <v>127</v>
      </c>
      <c r="B13" s="86" t="s">
        <v>130</v>
      </c>
      <c r="C13" s="86" t="s">
        <v>128</v>
      </c>
      <c r="D13" s="87" t="s">
        <v>131</v>
      </c>
      <c r="E13" s="16">
        <f t="shared" si="1"/>
        <v>26.7</v>
      </c>
      <c r="F13" s="16">
        <v>26.7</v>
      </c>
      <c r="G13" s="16"/>
      <c r="H13" s="16"/>
      <c r="I13" s="56"/>
    </row>
    <row r="14" ht="24.95" customHeight="1" spans="1:9">
      <c r="A14" s="86" t="s">
        <v>127</v>
      </c>
      <c r="B14" s="86" t="s">
        <v>132</v>
      </c>
      <c r="C14" s="86" t="s">
        <v>128</v>
      </c>
      <c r="D14" s="87" t="s">
        <v>133</v>
      </c>
      <c r="E14" s="16">
        <f t="shared" si="1"/>
        <v>32.46</v>
      </c>
      <c r="F14" s="16">
        <v>29.87</v>
      </c>
      <c r="G14" s="16">
        <v>2.59</v>
      </c>
      <c r="H14" s="16"/>
      <c r="I14" s="56"/>
    </row>
    <row r="15" ht="24.95" customHeight="1" spans="1:9">
      <c r="A15" s="86" t="s">
        <v>134</v>
      </c>
      <c r="B15" s="86" t="s">
        <v>124</v>
      </c>
      <c r="C15" s="86" t="s">
        <v>135</v>
      </c>
      <c r="D15" s="87" t="s">
        <v>129</v>
      </c>
      <c r="E15" s="16">
        <f t="shared" si="1"/>
        <v>15.42</v>
      </c>
      <c r="F15" s="16">
        <v>15.42</v>
      </c>
      <c r="G15" s="16"/>
      <c r="H15" s="16"/>
      <c r="I15" s="56"/>
    </row>
    <row r="16" ht="24.95" customHeight="1" spans="1:9">
      <c r="A16" s="86" t="s">
        <v>127</v>
      </c>
      <c r="B16" s="86" t="s">
        <v>120</v>
      </c>
      <c r="C16" s="86" t="s">
        <v>136</v>
      </c>
      <c r="D16" s="87" t="s">
        <v>137</v>
      </c>
      <c r="E16" s="16">
        <f t="shared" si="1"/>
        <v>318.89</v>
      </c>
      <c r="F16" s="16">
        <v>197.56</v>
      </c>
      <c r="G16" s="16">
        <v>121.33</v>
      </c>
      <c r="H16" s="16"/>
      <c r="I16" s="56"/>
    </row>
    <row r="17" ht="24.95" customHeight="1" spans="1:9">
      <c r="A17" s="86"/>
      <c r="B17" s="86"/>
      <c r="C17" s="86"/>
      <c r="D17" s="87"/>
      <c r="E17" s="16"/>
      <c r="F17" s="16"/>
      <c r="G17" s="16"/>
      <c r="H17" s="16"/>
      <c r="I17" s="56"/>
    </row>
    <row r="18" s="79" customFormat="1" ht="24.95" customHeight="1" spans="1:9">
      <c r="A18" s="92"/>
      <c r="B18" s="92"/>
      <c r="C18" s="92"/>
      <c r="D18" s="93"/>
      <c r="E18" s="17"/>
      <c r="F18" s="17"/>
      <c r="G18" s="17"/>
      <c r="H18" s="16"/>
      <c r="I18" s="157"/>
    </row>
    <row r="19" s="79" customFormat="1" ht="24.95" customHeight="1" spans="1:9">
      <c r="A19" s="92"/>
      <c r="B19" s="92"/>
      <c r="C19" s="92"/>
      <c r="D19" s="93"/>
      <c r="E19" s="16"/>
      <c r="F19" s="16"/>
      <c r="G19" s="97"/>
      <c r="H19" s="16"/>
      <c r="I19" s="157"/>
    </row>
    <row r="20" s="79" customFormat="1" ht="24.95" customHeight="1" spans="1:9">
      <c r="A20" s="92"/>
      <c r="B20" s="92"/>
      <c r="C20" s="92"/>
      <c r="D20" s="93"/>
      <c r="E20" s="16"/>
      <c r="F20" s="16"/>
      <c r="G20" s="97"/>
      <c r="H20" s="16"/>
      <c r="I20" s="157"/>
    </row>
    <row r="21" s="79" customFormat="1" ht="24.95" customHeight="1" spans="1:9">
      <c r="A21" s="92"/>
      <c r="B21" s="92"/>
      <c r="C21" s="92"/>
      <c r="D21" s="93"/>
      <c r="E21" s="16"/>
      <c r="F21" s="16"/>
      <c r="G21" s="97"/>
      <c r="H21" s="97"/>
      <c r="I21" s="157"/>
    </row>
    <row r="22" s="79" customFormat="1" ht="24.95" customHeight="1" spans="1:9">
      <c r="A22" s="92"/>
      <c r="B22" s="92"/>
      <c r="C22" s="92"/>
      <c r="D22" s="93"/>
      <c r="E22" s="16"/>
      <c r="F22" s="16"/>
      <c r="G22" s="97"/>
      <c r="H22" s="97"/>
      <c r="I22" s="157"/>
    </row>
    <row r="23" s="79" customFormat="1" ht="24.95" customHeight="1" spans="1:8">
      <c r="A23" s="92"/>
      <c r="B23" s="92"/>
      <c r="C23" s="92"/>
      <c r="D23" s="87"/>
      <c r="E23" s="16"/>
      <c r="F23" s="16"/>
      <c r="G23" s="97"/>
      <c r="H23" s="97"/>
    </row>
    <row r="24" s="79" customFormat="1" ht="24.95" customHeight="1"/>
    <row r="25" s="79" customFormat="1" ht="24.95" customHeight="1"/>
    <row r="26" s="79" customFormat="1" ht="24.95" customHeight="1"/>
    <row r="27" s="79" customFormat="1" ht="24.95" customHeight="1"/>
    <row r="28" s="79" customFormat="1" ht="24.95" customHeight="1" spans="1:8">
      <c r="A28"/>
      <c r="B28"/>
      <c r="C28"/>
      <c r="D28"/>
      <c r="E28"/>
      <c r="F28"/>
      <c r="G28"/>
      <c r="H28"/>
    </row>
    <row r="29" s="79" customFormat="1" ht="24.95" customHeight="1" spans="1:8">
      <c r="A29"/>
      <c r="B29"/>
      <c r="C29"/>
      <c r="D29"/>
      <c r="E29"/>
      <c r="F29"/>
      <c r="G29"/>
      <c r="H29"/>
    </row>
  </sheetData>
  <mergeCells count="7">
    <mergeCell ref="A4:D4"/>
    <mergeCell ref="A5:C5"/>
    <mergeCell ref="D5:D6"/>
    <mergeCell ref="E5:E6"/>
    <mergeCell ref="F5:F6"/>
    <mergeCell ref="G5:G6"/>
    <mergeCell ref="H5:H6"/>
  </mergeCells>
  <printOptions horizontalCentered="1"/>
  <pageMargins left="0.196527777777778" right="0.196527777777778" top="0.21875" bottom="0.16875" header="0" footer="0"/>
  <pageSetup paperSize="9" scale="80" orientation="landscape"/>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0"/>
  <sheetViews>
    <sheetView showGridLines="0" showZeros="0" workbookViewId="0">
      <selection activeCell="A7" sqref="A7:D15"/>
    </sheetView>
  </sheetViews>
  <sheetFormatPr defaultColWidth="9.16666666666667" defaultRowHeight="12.75" customHeight="1"/>
  <cols>
    <col min="1" max="1" width="10.1666666666667" customWidth="1"/>
    <col min="2" max="2" width="8.16666666666667" customWidth="1"/>
    <col min="3" max="3" width="6.33333333333333" customWidth="1"/>
    <col min="4" max="4" width="30.6666666666667" customWidth="1"/>
    <col min="5" max="10" width="12.1666666666667" customWidth="1"/>
    <col min="11" max="11" width="11.6666666666667" customWidth="1"/>
    <col min="12" max="14" width="12.1666666666667" customWidth="1"/>
    <col min="15" max="15" width="14.5" customWidth="1"/>
    <col min="16" max="17" width="12.1666666666667" customWidth="1"/>
    <col min="18" max="21" width="11.6666666666667" customWidth="1"/>
  </cols>
  <sheetData>
    <row r="1" ht="23.25" customHeight="1" spans="1:23">
      <c r="A1" s="2" t="s">
        <v>252</v>
      </c>
      <c r="B1" s="119"/>
      <c r="C1" s="119"/>
      <c r="D1" s="120"/>
      <c r="E1" s="139"/>
      <c r="F1" s="139"/>
      <c r="G1" s="139"/>
      <c r="H1" s="139"/>
      <c r="I1" s="139"/>
      <c r="J1" s="139"/>
      <c r="K1" s="139"/>
      <c r="L1" s="139"/>
      <c r="M1" s="139"/>
      <c r="N1" s="139"/>
      <c r="O1" s="120"/>
      <c r="P1" s="120"/>
      <c r="Q1" s="139"/>
      <c r="R1" s="139"/>
      <c r="S1" s="139"/>
      <c r="T1" s="146"/>
      <c r="U1" s="146"/>
      <c r="V1" s="56"/>
      <c r="W1" s="56"/>
    </row>
    <row r="2" ht="23.25" customHeight="1" spans="1:23">
      <c r="A2" s="144" t="s">
        <v>253</v>
      </c>
      <c r="B2" s="144"/>
      <c r="C2" s="144"/>
      <c r="D2" s="144"/>
      <c r="E2" s="144"/>
      <c r="F2" s="144"/>
      <c r="G2" s="144"/>
      <c r="H2" s="144"/>
      <c r="I2" s="144"/>
      <c r="J2" s="144"/>
      <c r="K2" s="144"/>
      <c r="L2" s="144"/>
      <c r="M2" s="144"/>
      <c r="N2" s="144"/>
      <c r="O2" s="144"/>
      <c r="P2" s="144"/>
      <c r="Q2" s="144"/>
      <c r="R2" s="144"/>
      <c r="S2" s="144"/>
      <c r="T2" s="144"/>
      <c r="U2" s="144"/>
      <c r="V2" s="56"/>
      <c r="W2" s="56"/>
    </row>
    <row r="3" ht="23.25" customHeight="1" spans="1:23">
      <c r="A3" s="121" t="s">
        <v>2</v>
      </c>
      <c r="B3" s="122"/>
      <c r="C3" s="122"/>
      <c r="D3" s="122"/>
      <c r="E3" s="122"/>
      <c r="F3" s="122"/>
      <c r="G3" s="122"/>
      <c r="H3" s="139"/>
      <c r="I3" s="139"/>
      <c r="J3" s="139"/>
      <c r="K3" s="139"/>
      <c r="L3" s="139"/>
      <c r="M3" s="139"/>
      <c r="N3" s="139"/>
      <c r="O3" s="120"/>
      <c r="P3" s="120"/>
      <c r="Q3" s="139"/>
      <c r="R3" s="139"/>
      <c r="S3" s="139"/>
      <c r="T3" s="147" t="s">
        <v>84</v>
      </c>
      <c r="U3" s="147"/>
      <c r="V3" s="56"/>
      <c r="W3" s="56"/>
    </row>
    <row r="4" ht="23.25" customHeight="1" spans="1:23">
      <c r="A4" s="67" t="s">
        <v>140</v>
      </c>
      <c r="B4" s="67"/>
      <c r="C4" s="67"/>
      <c r="D4" s="9" t="s">
        <v>112</v>
      </c>
      <c r="E4" s="67" t="s">
        <v>157</v>
      </c>
      <c r="F4" s="67" t="s">
        <v>172</v>
      </c>
      <c r="G4" s="67"/>
      <c r="H4" s="67"/>
      <c r="I4" s="67"/>
      <c r="J4" s="67"/>
      <c r="K4" s="153" t="s">
        <v>173</v>
      </c>
      <c r="L4" s="153"/>
      <c r="M4" s="153"/>
      <c r="N4" s="153"/>
      <c r="O4" s="153"/>
      <c r="P4" s="153"/>
      <c r="Q4" s="153" t="s">
        <v>174</v>
      </c>
      <c r="R4" s="153" t="s">
        <v>175</v>
      </c>
      <c r="S4" s="153"/>
      <c r="T4" s="153"/>
      <c r="U4" s="153"/>
      <c r="V4" s="155"/>
      <c r="W4" s="155"/>
    </row>
    <row r="5" ht="45.75" customHeight="1" spans="1:23">
      <c r="A5" s="67" t="s">
        <v>113</v>
      </c>
      <c r="B5" s="67" t="s">
        <v>114</v>
      </c>
      <c r="C5" s="67" t="s">
        <v>115</v>
      </c>
      <c r="D5" s="9"/>
      <c r="E5" s="67"/>
      <c r="F5" s="67" t="s">
        <v>105</v>
      </c>
      <c r="G5" s="67" t="s">
        <v>176</v>
      </c>
      <c r="H5" s="67" t="s">
        <v>177</v>
      </c>
      <c r="I5" s="14" t="s">
        <v>178</v>
      </c>
      <c r="J5" s="14" t="s">
        <v>179</v>
      </c>
      <c r="K5" s="153" t="s">
        <v>105</v>
      </c>
      <c r="L5" s="154" t="s">
        <v>180</v>
      </c>
      <c r="M5" s="154" t="s">
        <v>181</v>
      </c>
      <c r="N5" s="154" t="s">
        <v>182</v>
      </c>
      <c r="O5" s="154" t="s">
        <v>183</v>
      </c>
      <c r="P5" s="154" t="s">
        <v>184</v>
      </c>
      <c r="Q5" s="153"/>
      <c r="R5" s="153" t="s">
        <v>105</v>
      </c>
      <c r="S5" s="153" t="s">
        <v>185</v>
      </c>
      <c r="T5" s="153" t="s">
        <v>186</v>
      </c>
      <c r="U5" s="156" t="s">
        <v>175</v>
      </c>
      <c r="V5" s="54"/>
      <c r="W5" s="54"/>
    </row>
    <row r="6" s="1" customFormat="1" ht="27" customHeight="1" spans="1:23">
      <c r="A6" s="86"/>
      <c r="B6" s="86"/>
      <c r="C6" s="86"/>
      <c r="D6" s="87" t="s">
        <v>105</v>
      </c>
      <c r="E6" s="28">
        <f>SUM(E7:E15)</f>
        <v>680.88</v>
      </c>
      <c r="F6" s="16">
        <f t="shared" ref="F6:F14" si="0">SUM(G6:J6)</f>
        <v>556.97</v>
      </c>
      <c r="G6" s="16">
        <f t="shared" ref="G6:J6" si="1">SUM(G7:G15)</f>
        <v>405.76</v>
      </c>
      <c r="H6" s="16">
        <f t="shared" si="1"/>
        <v>0</v>
      </c>
      <c r="I6" s="16">
        <f t="shared" si="1"/>
        <v>0</v>
      </c>
      <c r="J6" s="16">
        <f t="shared" si="1"/>
        <v>151.21</v>
      </c>
      <c r="K6" s="16">
        <f>SUM(L6:P6)</f>
        <v>108.53</v>
      </c>
      <c r="L6" s="16">
        <f t="shared" ref="L6:Q6" si="2">SUM(L7:L16)</f>
        <v>108.53</v>
      </c>
      <c r="M6" s="16">
        <f t="shared" si="2"/>
        <v>0</v>
      </c>
      <c r="N6" s="16">
        <f t="shared" si="2"/>
        <v>0</v>
      </c>
      <c r="O6" s="16">
        <f t="shared" si="2"/>
        <v>0</v>
      </c>
      <c r="P6" s="16">
        <f t="shared" si="2"/>
        <v>0</v>
      </c>
      <c r="Q6" s="16">
        <f t="shared" si="2"/>
        <v>15.38</v>
      </c>
      <c r="R6" s="16">
        <f>SUM(S6:U6)</f>
        <v>0</v>
      </c>
      <c r="S6" s="16">
        <f t="shared" ref="S6:U6" si="3">SUM(S7:S16)</f>
        <v>0</v>
      </c>
      <c r="T6" s="16">
        <f t="shared" si="3"/>
        <v>0</v>
      </c>
      <c r="U6" s="16">
        <f t="shared" si="3"/>
        <v>0</v>
      </c>
      <c r="V6" s="54"/>
      <c r="W6" s="54"/>
    </row>
    <row r="7" ht="27" customHeight="1" spans="1:23">
      <c r="A7" s="67">
        <v>201</v>
      </c>
      <c r="B7" s="86" t="s">
        <v>132</v>
      </c>
      <c r="C7" s="86" t="s">
        <v>124</v>
      </c>
      <c r="D7" s="87" t="s">
        <v>118</v>
      </c>
      <c r="E7" s="28">
        <f>F7+K7+Q7+R7</f>
        <v>226.13</v>
      </c>
      <c r="F7" s="16">
        <f t="shared" si="0"/>
        <v>170.31</v>
      </c>
      <c r="G7" s="16">
        <f>60.42+36.49</f>
        <v>96.91</v>
      </c>
      <c r="H7" s="16"/>
      <c r="I7" s="16"/>
      <c r="J7" s="16">
        <v>73.4</v>
      </c>
      <c r="K7" s="16">
        <v>50.48</v>
      </c>
      <c r="L7" s="16">
        <v>50.48</v>
      </c>
      <c r="M7" s="16"/>
      <c r="N7" s="16"/>
      <c r="O7" s="16"/>
      <c r="P7" s="16"/>
      <c r="Q7" s="16">
        <v>5.34</v>
      </c>
      <c r="R7" s="16"/>
      <c r="S7" s="16"/>
      <c r="T7" s="16"/>
      <c r="U7" s="16"/>
      <c r="V7" s="56"/>
      <c r="W7" s="56"/>
    </row>
    <row r="8" ht="27" customHeight="1" spans="1:23">
      <c r="A8" s="86" t="s">
        <v>119</v>
      </c>
      <c r="B8" s="86" t="s">
        <v>120</v>
      </c>
      <c r="C8" s="86" t="s">
        <v>121</v>
      </c>
      <c r="D8" s="87" t="s">
        <v>122</v>
      </c>
      <c r="E8" s="28">
        <f t="shared" ref="E8:E15" si="4">F8+K8+Q8+R8</f>
        <v>26.4</v>
      </c>
      <c r="F8" s="16">
        <f t="shared" si="0"/>
        <v>16.11</v>
      </c>
      <c r="G8" s="16">
        <v>12.28</v>
      </c>
      <c r="H8" s="16"/>
      <c r="I8" s="16"/>
      <c r="J8" s="16">
        <v>3.83</v>
      </c>
      <c r="K8" s="16">
        <v>8.75</v>
      </c>
      <c r="L8" s="16">
        <v>8.75</v>
      </c>
      <c r="M8" s="16"/>
      <c r="N8" s="16"/>
      <c r="O8" s="16"/>
      <c r="P8" s="16"/>
      <c r="Q8" s="16">
        <v>1.54</v>
      </c>
      <c r="R8" s="16"/>
      <c r="S8" s="16"/>
      <c r="T8" s="16"/>
      <c r="U8" s="16"/>
      <c r="V8" s="56"/>
      <c r="W8" s="56"/>
    </row>
    <row r="9" ht="27" customHeight="1" spans="1:23">
      <c r="A9" s="86" t="s">
        <v>123</v>
      </c>
      <c r="B9" s="86" t="s">
        <v>124</v>
      </c>
      <c r="C9" s="86" t="s">
        <v>124</v>
      </c>
      <c r="D9" s="87" t="s">
        <v>118</v>
      </c>
      <c r="E9" s="28">
        <f t="shared" si="4"/>
        <v>18.87</v>
      </c>
      <c r="F9" s="16">
        <f t="shared" si="0"/>
        <v>13.92</v>
      </c>
      <c r="G9" s="16">
        <v>5.84</v>
      </c>
      <c r="H9" s="16"/>
      <c r="I9" s="16"/>
      <c r="J9" s="16">
        <v>8.08</v>
      </c>
      <c r="K9" s="16">
        <v>4.33</v>
      </c>
      <c r="L9" s="16">
        <v>4.33</v>
      </c>
      <c r="M9" s="16"/>
      <c r="N9" s="16"/>
      <c r="O9" s="16"/>
      <c r="P9" s="16"/>
      <c r="Q9" s="16">
        <v>0.62</v>
      </c>
      <c r="R9" s="16"/>
      <c r="S9" s="16"/>
      <c r="T9" s="16"/>
      <c r="U9" s="16"/>
      <c r="V9" s="56"/>
      <c r="W9" s="56"/>
    </row>
    <row r="10" s="79" customFormat="1" ht="27" customHeight="1" spans="1:23">
      <c r="A10" s="86" t="s">
        <v>125</v>
      </c>
      <c r="B10" s="86" t="s">
        <v>121</v>
      </c>
      <c r="C10" s="86" t="s">
        <v>124</v>
      </c>
      <c r="D10" s="87" t="s">
        <v>126</v>
      </c>
      <c r="E10" s="28">
        <f t="shared" si="4"/>
        <v>40.12</v>
      </c>
      <c r="F10" s="16">
        <f t="shared" si="0"/>
        <v>27.16</v>
      </c>
      <c r="G10" s="16">
        <v>15.07</v>
      </c>
      <c r="H10" s="16"/>
      <c r="I10" s="16"/>
      <c r="J10" s="16">
        <v>12.09</v>
      </c>
      <c r="K10" s="16">
        <v>10.98</v>
      </c>
      <c r="L10" s="16">
        <v>10.98</v>
      </c>
      <c r="M10" s="16"/>
      <c r="N10" s="16"/>
      <c r="O10" s="16"/>
      <c r="P10" s="16"/>
      <c r="Q10" s="97">
        <v>1.98</v>
      </c>
      <c r="R10" s="16"/>
      <c r="S10" s="97"/>
      <c r="T10" s="97"/>
      <c r="U10" s="97"/>
      <c r="V10" s="157"/>
      <c r="W10" s="157"/>
    </row>
    <row r="11" s="79" customFormat="1" ht="27" customHeight="1" spans="1:23">
      <c r="A11" s="86" t="s">
        <v>127</v>
      </c>
      <c r="B11" s="86" t="s">
        <v>124</v>
      </c>
      <c r="C11" s="86" t="s">
        <v>128</v>
      </c>
      <c r="D11" s="87" t="s">
        <v>129</v>
      </c>
      <c r="E11" s="28">
        <f t="shared" si="4"/>
        <v>99.81</v>
      </c>
      <c r="F11" s="16">
        <f t="shared" si="0"/>
        <v>81</v>
      </c>
      <c r="G11" s="16">
        <v>52.96</v>
      </c>
      <c r="H11" s="16"/>
      <c r="I11" s="16"/>
      <c r="J11" s="16">
        <v>28.04</v>
      </c>
      <c r="K11" s="16">
        <v>15.84</v>
      </c>
      <c r="L11" s="16">
        <v>15.84</v>
      </c>
      <c r="M11" s="16"/>
      <c r="N11" s="16"/>
      <c r="O11" s="16"/>
      <c r="P11" s="16"/>
      <c r="Q11" s="16">
        <v>2.97</v>
      </c>
      <c r="R11" s="16"/>
      <c r="S11" s="97"/>
      <c r="T11" s="97"/>
      <c r="U11" s="97"/>
      <c r="V11" s="157"/>
      <c r="W11" s="157"/>
    </row>
    <row r="12" s="79" customFormat="1" ht="27" customHeight="1" spans="1:23">
      <c r="A12" s="86" t="s">
        <v>127</v>
      </c>
      <c r="B12" s="86" t="s">
        <v>130</v>
      </c>
      <c r="C12" s="86" t="s">
        <v>128</v>
      </c>
      <c r="D12" s="87" t="s">
        <v>131</v>
      </c>
      <c r="E12" s="28">
        <f t="shared" si="4"/>
        <v>26.7</v>
      </c>
      <c r="F12" s="16">
        <f t="shared" si="0"/>
        <v>18.18</v>
      </c>
      <c r="G12" s="16">
        <v>9.93</v>
      </c>
      <c r="H12" s="16"/>
      <c r="I12" s="16"/>
      <c r="J12" s="16">
        <v>8.25</v>
      </c>
      <c r="K12" s="16">
        <v>7.15</v>
      </c>
      <c r="L12" s="16">
        <v>7.15</v>
      </c>
      <c r="M12" s="16"/>
      <c r="N12" s="16"/>
      <c r="O12" s="16"/>
      <c r="P12" s="16"/>
      <c r="Q12" s="16">
        <v>1.37</v>
      </c>
      <c r="R12" s="16"/>
      <c r="S12" s="97"/>
      <c r="T12" s="97"/>
      <c r="U12" s="97"/>
      <c r="V12" s="157"/>
      <c r="W12" s="157"/>
    </row>
    <row r="13" s="79" customFormat="1" ht="27" customHeight="1" spans="1:23">
      <c r="A13" s="86" t="s">
        <v>127</v>
      </c>
      <c r="B13" s="86" t="s">
        <v>132</v>
      </c>
      <c r="C13" s="86" t="s">
        <v>128</v>
      </c>
      <c r="D13" s="87" t="s">
        <v>133</v>
      </c>
      <c r="E13" s="28">
        <f t="shared" si="4"/>
        <v>29.87</v>
      </c>
      <c r="F13" s="16">
        <f t="shared" si="0"/>
        <v>21.85</v>
      </c>
      <c r="G13" s="16">
        <v>9.97</v>
      </c>
      <c r="H13" s="16"/>
      <c r="I13" s="16"/>
      <c r="J13" s="16">
        <v>11.88</v>
      </c>
      <c r="K13" s="16">
        <v>6.94</v>
      </c>
      <c r="L13" s="16">
        <v>6.94</v>
      </c>
      <c r="M13" s="16"/>
      <c r="N13" s="16"/>
      <c r="O13" s="16"/>
      <c r="P13" s="16"/>
      <c r="Q13" s="16">
        <v>1.08</v>
      </c>
      <c r="R13" s="16"/>
      <c r="S13" s="97"/>
      <c r="T13" s="97"/>
      <c r="U13" s="97"/>
      <c r="V13" s="157"/>
      <c r="W13" s="157"/>
    </row>
    <row r="14" s="79" customFormat="1" ht="27" customHeight="1" spans="1:23">
      <c r="A14" s="86" t="s">
        <v>134</v>
      </c>
      <c r="B14" s="86" t="s">
        <v>124</v>
      </c>
      <c r="C14" s="86" t="s">
        <v>135</v>
      </c>
      <c r="D14" s="87" t="s">
        <v>129</v>
      </c>
      <c r="E14" s="28">
        <f t="shared" si="4"/>
        <v>15.42</v>
      </c>
      <c r="F14" s="16">
        <f t="shared" si="0"/>
        <v>10.88</v>
      </c>
      <c r="G14" s="16">
        <v>5.24</v>
      </c>
      <c r="H14" s="16"/>
      <c r="I14" s="16"/>
      <c r="J14" s="16">
        <v>5.64</v>
      </c>
      <c r="K14" s="16">
        <v>4.06</v>
      </c>
      <c r="L14" s="16">
        <v>4.06</v>
      </c>
      <c r="M14" s="16"/>
      <c r="N14" s="16"/>
      <c r="O14" s="16"/>
      <c r="P14" s="16"/>
      <c r="Q14" s="16">
        <v>0.48</v>
      </c>
      <c r="R14" s="16"/>
      <c r="S14" s="97"/>
      <c r="T14" s="97"/>
      <c r="U14" s="97"/>
      <c r="V14" s="157"/>
      <c r="W14" s="157"/>
    </row>
    <row r="15" s="79" customFormat="1" ht="27" customHeight="1" spans="1:23">
      <c r="A15" s="86" t="s">
        <v>127</v>
      </c>
      <c r="B15" s="86" t="s">
        <v>120</v>
      </c>
      <c r="C15" s="86" t="s">
        <v>136</v>
      </c>
      <c r="D15" s="87" t="s">
        <v>137</v>
      </c>
      <c r="E15" s="28">
        <f t="shared" si="4"/>
        <v>197.56</v>
      </c>
      <c r="F15" s="16">
        <v>197.56</v>
      </c>
      <c r="G15" s="16">
        <v>197.56</v>
      </c>
      <c r="H15" s="97"/>
      <c r="I15" s="97"/>
      <c r="J15" s="97"/>
      <c r="K15" s="17"/>
      <c r="L15" s="16"/>
      <c r="M15" s="16"/>
      <c r="N15" s="16"/>
      <c r="O15" s="16"/>
      <c r="P15" s="16"/>
      <c r="Q15" s="16"/>
      <c r="R15" s="97"/>
      <c r="S15" s="97"/>
      <c r="T15" s="97"/>
      <c r="U15" s="97"/>
      <c r="V15" s="157"/>
      <c r="W15" s="157"/>
    </row>
    <row r="16" s="79" customFormat="1" ht="27" customHeight="1" spans="1:23">
      <c r="A16" s="86"/>
      <c r="B16" s="86"/>
      <c r="C16" s="86"/>
      <c r="D16" s="87"/>
      <c r="E16" s="17"/>
      <c r="F16" s="97"/>
      <c r="G16" s="97"/>
      <c r="H16" s="97"/>
      <c r="I16" s="97"/>
      <c r="J16" s="97"/>
      <c r="K16" s="17"/>
      <c r="L16" s="16"/>
      <c r="M16" s="16"/>
      <c r="N16" s="16"/>
      <c r="O16" s="16"/>
      <c r="P16" s="16"/>
      <c r="Q16" s="16"/>
      <c r="R16" s="97"/>
      <c r="S16" s="97"/>
      <c r="T16" s="97"/>
      <c r="U16" s="97"/>
      <c r="V16" s="157"/>
      <c r="W16" s="157"/>
    </row>
    <row r="17" s="79" customFormat="1" ht="27" customHeight="1" spans="1:23">
      <c r="A17" s="86"/>
      <c r="B17" s="86"/>
      <c r="C17" s="86"/>
      <c r="D17" s="87"/>
      <c r="E17" s="17"/>
      <c r="F17" s="17"/>
      <c r="G17" s="97"/>
      <c r="H17" s="97"/>
      <c r="I17" s="97"/>
      <c r="J17" s="97"/>
      <c r="K17" s="97"/>
      <c r="L17" s="16"/>
      <c r="M17" s="16"/>
      <c r="N17" s="16"/>
      <c r="O17" s="16"/>
      <c r="P17" s="16"/>
      <c r="Q17" s="16"/>
      <c r="R17" s="97"/>
      <c r="S17" s="97"/>
      <c r="T17" s="97"/>
      <c r="U17" s="97"/>
      <c r="V17" s="157"/>
      <c r="W17" s="157"/>
    </row>
    <row r="18" ht="27" customHeight="1" spans="1:23">
      <c r="A18" s="86"/>
      <c r="B18" s="86"/>
      <c r="C18" s="86"/>
      <c r="D18" s="87"/>
      <c r="E18" s="17"/>
      <c r="F18" s="17"/>
      <c r="G18" s="97"/>
      <c r="H18" s="97"/>
      <c r="I18" s="97"/>
      <c r="J18" s="97"/>
      <c r="K18" s="97"/>
      <c r="L18" s="16"/>
      <c r="M18" s="16"/>
      <c r="N18" s="16"/>
      <c r="O18" s="16"/>
      <c r="P18" s="16"/>
      <c r="Q18" s="16"/>
      <c r="R18" s="97"/>
      <c r="S18" s="97"/>
      <c r="T18" s="97"/>
      <c r="U18" s="97"/>
      <c r="V18" s="56"/>
      <c r="W18" s="56"/>
    </row>
    <row r="19" ht="27" customHeight="1" spans="1:23">
      <c r="A19" s="86"/>
      <c r="B19" s="86"/>
      <c r="C19" s="86"/>
      <c r="D19" s="87"/>
      <c r="E19" s="17"/>
      <c r="F19" s="17"/>
      <c r="G19" s="97"/>
      <c r="H19" s="97"/>
      <c r="I19" s="97"/>
      <c r="J19" s="97"/>
      <c r="K19" s="97"/>
      <c r="L19" s="16"/>
      <c r="M19" s="16"/>
      <c r="N19" s="16"/>
      <c r="O19" s="16"/>
      <c r="P19" s="16"/>
      <c r="Q19" s="16"/>
      <c r="R19" s="97"/>
      <c r="S19" s="97"/>
      <c r="T19" s="97"/>
      <c r="U19" s="97"/>
      <c r="V19" s="56"/>
      <c r="W19" s="56"/>
    </row>
    <row r="20" ht="27" customHeight="1" spans="1:23">
      <c r="A20" s="56"/>
      <c r="B20" s="56"/>
      <c r="C20" s="56"/>
      <c r="D20" s="56"/>
      <c r="E20" s="56"/>
      <c r="F20" s="56"/>
      <c r="G20" s="56"/>
      <c r="H20" s="56"/>
      <c r="I20" s="56"/>
      <c r="J20" s="56"/>
      <c r="K20" s="56"/>
      <c r="L20" s="56"/>
      <c r="M20" s="56"/>
      <c r="N20" s="56"/>
      <c r="O20" s="56"/>
      <c r="P20" s="56"/>
      <c r="Q20" s="56"/>
      <c r="R20" s="56"/>
      <c r="S20" s="56"/>
      <c r="T20" s="56"/>
      <c r="U20" s="56"/>
      <c r="V20" s="56"/>
      <c r="W20" s="56"/>
    </row>
  </sheetData>
  <mergeCells count="10">
    <mergeCell ref="T1:U1"/>
    <mergeCell ref="A3:G3"/>
    <mergeCell ref="T3:U3"/>
    <mergeCell ref="A4:C4"/>
    <mergeCell ref="F4:J4"/>
    <mergeCell ref="K4:P4"/>
    <mergeCell ref="R4:U4"/>
    <mergeCell ref="D4:D5"/>
    <mergeCell ref="E4:E5"/>
    <mergeCell ref="Q4:Q5"/>
  </mergeCells>
  <printOptions horizontalCentered="1" verticalCentered="1"/>
  <pageMargins left="0.196527777777778" right="0.196527777777778" top="0.235416666666667" bottom="0.15625" header="0.235416666666667" footer="0"/>
  <pageSetup paperSize="9" scale="65" orientation="landscape"/>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showGridLines="0" showZeros="0" workbookViewId="0">
      <selection activeCell="A7" sqref="A7:D15"/>
    </sheetView>
  </sheetViews>
  <sheetFormatPr defaultColWidth="9.16666666666667" defaultRowHeight="12.75" customHeight="1"/>
  <cols>
    <col min="1" max="1" width="11.5" customWidth="1"/>
    <col min="2" max="2" width="8.33333333333333" customWidth="1"/>
    <col min="3" max="3" width="6.66666666666667" customWidth="1"/>
    <col min="4" max="4" width="47.3333333333333" customWidth="1"/>
    <col min="5" max="5" width="17.8333333333333" customWidth="1"/>
    <col min="6" max="13" width="14" customWidth="1"/>
  </cols>
  <sheetData>
    <row r="1" ht="23.25" customHeight="1" spans="1:13">
      <c r="A1" s="2" t="s">
        <v>254</v>
      </c>
      <c r="B1" s="119"/>
      <c r="C1" s="119"/>
      <c r="D1" s="120"/>
      <c r="E1" s="139"/>
      <c r="F1" s="139"/>
      <c r="G1" s="139"/>
      <c r="H1" s="139"/>
      <c r="I1" s="139"/>
      <c r="J1" s="139"/>
      <c r="K1" s="139"/>
      <c r="L1" s="146"/>
      <c r="M1" s="146"/>
    </row>
    <row r="2" ht="23.25" customHeight="1" spans="1:13">
      <c r="A2" s="144" t="s">
        <v>255</v>
      </c>
      <c r="B2" s="144"/>
      <c r="C2" s="144"/>
      <c r="D2" s="144"/>
      <c r="E2" s="144"/>
      <c r="F2" s="144"/>
      <c r="G2" s="144"/>
      <c r="H2" s="144"/>
      <c r="I2" s="144"/>
      <c r="J2" s="144"/>
      <c r="K2" s="144"/>
      <c r="L2" s="144"/>
      <c r="M2" s="144"/>
    </row>
    <row r="3" ht="23.25" customHeight="1" spans="1:13">
      <c r="A3" s="121" t="s">
        <v>2</v>
      </c>
      <c r="B3" s="122"/>
      <c r="C3" s="122"/>
      <c r="D3" s="122"/>
      <c r="E3" s="122"/>
      <c r="F3" s="122"/>
      <c r="G3" s="122"/>
      <c r="H3" s="139"/>
      <c r="I3" s="139"/>
      <c r="J3" s="139"/>
      <c r="K3" s="139"/>
      <c r="L3" s="147" t="s">
        <v>84</v>
      </c>
      <c r="M3" s="147"/>
    </row>
    <row r="4" ht="23.25" customHeight="1" spans="1:13">
      <c r="A4" s="62" t="s">
        <v>140</v>
      </c>
      <c r="B4" s="62"/>
      <c r="C4" s="62"/>
      <c r="D4" s="26" t="s">
        <v>156</v>
      </c>
      <c r="E4" s="62" t="s">
        <v>157</v>
      </c>
      <c r="F4" s="67" t="s">
        <v>158</v>
      </c>
      <c r="G4" s="67"/>
      <c r="H4" s="67"/>
      <c r="I4" s="67"/>
      <c r="J4" s="67"/>
      <c r="K4" s="67" t="s">
        <v>162</v>
      </c>
      <c r="L4" s="67"/>
      <c r="M4" s="67"/>
    </row>
    <row r="5" ht="36.75" customHeight="1" spans="1:13">
      <c r="A5" s="67" t="s">
        <v>113</v>
      </c>
      <c r="B5" s="67" t="s">
        <v>114</v>
      </c>
      <c r="C5" s="67" t="s">
        <v>115</v>
      </c>
      <c r="D5" s="9"/>
      <c r="E5" s="67"/>
      <c r="F5" s="102" t="s">
        <v>105</v>
      </c>
      <c r="G5" s="102" t="s">
        <v>189</v>
      </c>
      <c r="H5" s="102" t="s">
        <v>173</v>
      </c>
      <c r="I5" s="102" t="s">
        <v>174</v>
      </c>
      <c r="J5" s="102" t="s">
        <v>175</v>
      </c>
      <c r="K5" s="102" t="s">
        <v>105</v>
      </c>
      <c r="L5" s="102" t="s">
        <v>143</v>
      </c>
      <c r="M5" s="102" t="s">
        <v>190</v>
      </c>
    </row>
    <row r="6" s="1" customFormat="1" ht="27" customHeight="1" spans="1:13">
      <c r="A6" s="86"/>
      <c r="B6" s="86"/>
      <c r="C6" s="86"/>
      <c r="D6" s="87" t="s">
        <v>105</v>
      </c>
      <c r="E6" s="16">
        <f>SUM(E7:E15)</f>
        <v>680.88</v>
      </c>
      <c r="F6" s="16">
        <f>SUM(G6:I6)</f>
        <v>680.88</v>
      </c>
      <c r="G6" s="16">
        <f>SUM(G7:G15)</f>
        <v>556.97</v>
      </c>
      <c r="H6" s="16">
        <f>SUM(H7:H15)</f>
        <v>108.53</v>
      </c>
      <c r="I6" s="16">
        <f>SUM(I7:I15)</f>
        <v>15.38</v>
      </c>
      <c r="J6" s="16"/>
      <c r="K6" s="16"/>
      <c r="L6" s="16"/>
      <c r="M6" s="16"/>
    </row>
    <row r="7" ht="27" customHeight="1" spans="1:13">
      <c r="A7" s="67">
        <v>201</v>
      </c>
      <c r="B7" s="86" t="s">
        <v>132</v>
      </c>
      <c r="C7" s="86" t="s">
        <v>124</v>
      </c>
      <c r="D7" s="87" t="s">
        <v>118</v>
      </c>
      <c r="E7" s="16">
        <f>F7</f>
        <v>226.13</v>
      </c>
      <c r="F7" s="16">
        <f>SUM(G7:I7)</f>
        <v>226.13</v>
      </c>
      <c r="G7" s="16">
        <v>170.31</v>
      </c>
      <c r="H7" s="16">
        <v>50.48</v>
      </c>
      <c r="I7" s="16">
        <v>5.34</v>
      </c>
      <c r="J7" s="16"/>
      <c r="K7" s="16"/>
      <c r="L7" s="16"/>
      <c r="M7" s="16"/>
    </row>
    <row r="8" ht="27" customHeight="1" spans="1:13">
      <c r="A8" s="86" t="s">
        <v>119</v>
      </c>
      <c r="B8" s="86" t="s">
        <v>120</v>
      </c>
      <c r="C8" s="86" t="s">
        <v>121</v>
      </c>
      <c r="D8" s="87" t="s">
        <v>122</v>
      </c>
      <c r="E8" s="16">
        <f t="shared" ref="E8:E15" si="0">F8</f>
        <v>26.4</v>
      </c>
      <c r="F8" s="16">
        <f t="shared" ref="F8:F15" si="1">SUM(G8:I8)</f>
        <v>26.4</v>
      </c>
      <c r="G8" s="16">
        <v>16.11</v>
      </c>
      <c r="H8" s="16">
        <v>8.75</v>
      </c>
      <c r="I8" s="16">
        <v>1.54</v>
      </c>
      <c r="J8" s="16"/>
      <c r="K8" s="16"/>
      <c r="L8" s="16"/>
      <c r="M8" s="16"/>
    </row>
    <row r="9" ht="27" customHeight="1" spans="1:13">
      <c r="A9" s="86" t="s">
        <v>123</v>
      </c>
      <c r="B9" s="86" t="s">
        <v>124</v>
      </c>
      <c r="C9" s="86" t="s">
        <v>124</v>
      </c>
      <c r="D9" s="87" t="s">
        <v>118</v>
      </c>
      <c r="E9" s="16">
        <f t="shared" si="0"/>
        <v>18.87</v>
      </c>
      <c r="F9" s="16">
        <f t="shared" si="1"/>
        <v>18.87</v>
      </c>
      <c r="G9" s="16">
        <v>13.92</v>
      </c>
      <c r="H9" s="16">
        <v>4.33</v>
      </c>
      <c r="I9" s="16">
        <v>0.62</v>
      </c>
      <c r="J9" s="16"/>
      <c r="K9" s="16"/>
      <c r="L9" s="16"/>
      <c r="M9" s="97"/>
    </row>
    <row r="10" s="79" customFormat="1" ht="27" customHeight="1" spans="1:13">
      <c r="A10" s="86" t="s">
        <v>125</v>
      </c>
      <c r="B10" s="86" t="s">
        <v>121</v>
      </c>
      <c r="C10" s="86" t="s">
        <v>124</v>
      </c>
      <c r="D10" s="87" t="s">
        <v>126</v>
      </c>
      <c r="E10" s="16">
        <f t="shared" si="0"/>
        <v>40.12</v>
      </c>
      <c r="F10" s="16">
        <f t="shared" si="1"/>
        <v>40.12</v>
      </c>
      <c r="G10" s="16">
        <v>27.16</v>
      </c>
      <c r="H10" s="16">
        <v>10.98</v>
      </c>
      <c r="I10" s="97">
        <v>1.98</v>
      </c>
      <c r="J10" s="16"/>
      <c r="K10" s="97"/>
      <c r="L10" s="97"/>
      <c r="M10" s="97"/>
    </row>
    <row r="11" s="79" customFormat="1" ht="27" customHeight="1" spans="1:13">
      <c r="A11" s="86" t="s">
        <v>127</v>
      </c>
      <c r="B11" s="86" t="s">
        <v>124</v>
      </c>
      <c r="C11" s="86" t="s">
        <v>128</v>
      </c>
      <c r="D11" s="87" t="s">
        <v>129</v>
      </c>
      <c r="E11" s="16">
        <f t="shared" si="0"/>
        <v>99.81</v>
      </c>
      <c r="F11" s="16">
        <f t="shared" si="1"/>
        <v>99.81</v>
      </c>
      <c r="G11" s="16">
        <v>81</v>
      </c>
      <c r="H11" s="16">
        <v>15.84</v>
      </c>
      <c r="I11" s="16">
        <v>2.97</v>
      </c>
      <c r="J11" s="16"/>
      <c r="K11" s="97"/>
      <c r="L11" s="97"/>
      <c r="M11" s="97"/>
    </row>
    <row r="12" s="79" customFormat="1" ht="27" customHeight="1" spans="1:13">
      <c r="A12" s="86" t="s">
        <v>127</v>
      </c>
      <c r="B12" s="86" t="s">
        <v>130</v>
      </c>
      <c r="C12" s="86" t="s">
        <v>128</v>
      </c>
      <c r="D12" s="87" t="s">
        <v>131</v>
      </c>
      <c r="E12" s="16">
        <f t="shared" si="0"/>
        <v>26.7</v>
      </c>
      <c r="F12" s="16">
        <f t="shared" si="1"/>
        <v>26.7</v>
      </c>
      <c r="G12" s="16">
        <v>18.18</v>
      </c>
      <c r="H12" s="17">
        <v>7.15</v>
      </c>
      <c r="I12" s="16">
        <v>1.37</v>
      </c>
      <c r="J12" s="16"/>
      <c r="K12" s="97"/>
      <c r="L12" s="97"/>
      <c r="M12" s="97"/>
    </row>
    <row r="13" s="79" customFormat="1" ht="27" customHeight="1" spans="1:13">
      <c r="A13" s="86" t="s">
        <v>127</v>
      </c>
      <c r="B13" s="86" t="s">
        <v>132</v>
      </c>
      <c r="C13" s="86" t="s">
        <v>128</v>
      </c>
      <c r="D13" s="87" t="s">
        <v>133</v>
      </c>
      <c r="E13" s="16">
        <f t="shared" si="0"/>
        <v>29.87</v>
      </c>
      <c r="F13" s="16">
        <f t="shared" si="1"/>
        <v>29.87</v>
      </c>
      <c r="G13" s="16">
        <v>21.85</v>
      </c>
      <c r="H13" s="17">
        <v>6.94</v>
      </c>
      <c r="I13" s="16">
        <v>1.08</v>
      </c>
      <c r="J13" s="16"/>
      <c r="K13" s="97"/>
      <c r="L13" s="97"/>
      <c r="M13" s="97"/>
    </row>
    <row r="14" s="79" customFormat="1" ht="27" customHeight="1" spans="1:13">
      <c r="A14" s="86" t="s">
        <v>134</v>
      </c>
      <c r="B14" s="86" t="s">
        <v>124</v>
      </c>
      <c r="C14" s="86" t="s">
        <v>135</v>
      </c>
      <c r="D14" s="87" t="s">
        <v>129</v>
      </c>
      <c r="E14" s="16">
        <f t="shared" si="0"/>
        <v>15.42</v>
      </c>
      <c r="F14" s="16">
        <f t="shared" si="1"/>
        <v>15.42</v>
      </c>
      <c r="G14" s="16">
        <v>10.88</v>
      </c>
      <c r="H14" s="17">
        <v>4.06</v>
      </c>
      <c r="I14" s="16">
        <v>0.48</v>
      </c>
      <c r="J14" s="16"/>
      <c r="K14" s="97"/>
      <c r="L14" s="97"/>
      <c r="M14" s="97"/>
    </row>
    <row r="15" s="79" customFormat="1" ht="27" customHeight="1" spans="1:13">
      <c r="A15" s="86" t="s">
        <v>127</v>
      </c>
      <c r="B15" s="86" t="s">
        <v>120</v>
      </c>
      <c r="C15" s="86" t="s">
        <v>136</v>
      </c>
      <c r="D15" s="87" t="s">
        <v>137</v>
      </c>
      <c r="E15" s="16">
        <f t="shared" si="0"/>
        <v>197.56</v>
      </c>
      <c r="F15" s="16">
        <f t="shared" si="1"/>
        <v>197.56</v>
      </c>
      <c r="G15" s="16">
        <v>197.56</v>
      </c>
      <c r="H15" s="17"/>
      <c r="I15" s="16"/>
      <c r="J15" s="16"/>
      <c r="K15" s="97"/>
      <c r="L15" s="97"/>
      <c r="M15" s="97"/>
    </row>
    <row r="16" s="79" customFormat="1" ht="27" customHeight="1" spans="1:13">
      <c r="A16" s="86"/>
      <c r="B16" s="86"/>
      <c r="C16" s="86"/>
      <c r="D16" s="87"/>
      <c r="E16" s="17"/>
      <c r="F16" s="16"/>
      <c r="G16" s="16"/>
      <c r="H16" s="17"/>
      <c r="I16" s="16"/>
      <c r="J16" s="16"/>
      <c r="K16" s="97"/>
      <c r="L16" s="97"/>
      <c r="M16" s="97"/>
    </row>
    <row r="17" s="79" customFormat="1" ht="27" customHeight="1" spans="1:13">
      <c r="A17" s="86"/>
      <c r="B17" s="86"/>
      <c r="C17" s="86"/>
      <c r="D17" s="87"/>
      <c r="E17" s="17"/>
      <c r="F17" s="16"/>
      <c r="G17" s="16"/>
      <c r="H17" s="17"/>
      <c r="I17" s="16"/>
      <c r="J17" s="16"/>
      <c r="K17" s="97"/>
      <c r="L17" s="97"/>
      <c r="M17" s="97"/>
    </row>
    <row r="18" s="79" customFormat="1" ht="27" customHeight="1" spans="1:13">
      <c r="A18" s="86"/>
      <c r="B18" s="86"/>
      <c r="C18" s="86"/>
      <c r="D18" s="87"/>
      <c r="E18" s="78"/>
      <c r="F18" s="78"/>
      <c r="G18" s="78"/>
      <c r="H18" s="78"/>
      <c r="I18" s="78"/>
      <c r="J18" s="78"/>
      <c r="K18" s="78"/>
      <c r="L18" s="78"/>
      <c r="M18" s="78"/>
    </row>
    <row r="19" ht="27" customHeight="1" spans="1:13">
      <c r="A19" s="86"/>
      <c r="B19" s="86"/>
      <c r="C19" s="86"/>
      <c r="D19" s="87"/>
      <c r="E19" s="78"/>
      <c r="F19" s="78"/>
      <c r="G19" s="78"/>
      <c r="H19" s="78"/>
      <c r="I19" s="78"/>
      <c r="J19" s="78"/>
      <c r="K19" s="78"/>
      <c r="L19" s="78"/>
      <c r="M19" s="78"/>
    </row>
    <row r="20" ht="27" customHeight="1" spans="1:13">
      <c r="A20" s="86"/>
      <c r="B20" s="86"/>
      <c r="C20" s="86"/>
      <c r="D20" s="87"/>
      <c r="E20" s="78"/>
      <c r="F20" s="78"/>
      <c r="G20" s="78"/>
      <c r="H20" s="78"/>
      <c r="I20" s="78"/>
      <c r="J20" s="78"/>
      <c r="K20" s="78"/>
      <c r="L20" s="78"/>
      <c r="M20" s="78"/>
    </row>
    <row r="21" ht="27" customHeight="1" spans="1:13">
      <c r="A21" s="56"/>
      <c r="B21" s="56"/>
      <c r="C21" s="56"/>
      <c r="D21" s="56"/>
      <c r="E21" s="56"/>
      <c r="F21" s="56"/>
      <c r="G21" s="56"/>
      <c r="H21" s="56"/>
      <c r="I21" s="56"/>
      <c r="J21" s="56"/>
      <c r="K21" s="56"/>
      <c r="L21" s="56"/>
      <c r="M21" s="56"/>
    </row>
    <row r="22" ht="27" customHeight="1" spans="1:13">
      <c r="A22" s="56"/>
      <c r="B22" s="56"/>
      <c r="C22" s="56"/>
      <c r="D22" s="56"/>
      <c r="E22" s="56"/>
      <c r="F22" s="56"/>
      <c r="G22" s="56"/>
      <c r="H22" s="56"/>
      <c r="I22" s="56"/>
      <c r="J22" s="56"/>
      <c r="K22" s="56"/>
      <c r="L22" s="56"/>
      <c r="M22" s="56"/>
    </row>
  </sheetData>
  <mergeCells count="8">
    <mergeCell ref="L1:M1"/>
    <mergeCell ref="A3:G3"/>
    <mergeCell ref="L3:M3"/>
    <mergeCell ref="A4:C4"/>
    <mergeCell ref="F4:J4"/>
    <mergeCell ref="K4:M4"/>
    <mergeCell ref="D4:D5"/>
    <mergeCell ref="E4:E5"/>
  </mergeCells>
  <printOptions horizontalCentered="1" verticalCentered="1"/>
  <pageMargins left="0.196527777777778" right="0.196527777777778" top="0.235416666666667" bottom="0.15625" header="0" footer="0"/>
  <pageSetup paperSize="9" scale="85" orientation="landscape"/>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7"/>
  <sheetViews>
    <sheetView showGridLines="0" showZeros="0" workbookViewId="0">
      <selection activeCell="E6" sqref="E6:E10"/>
    </sheetView>
  </sheetViews>
  <sheetFormatPr defaultColWidth="9.16666666666667" defaultRowHeight="12.75" customHeight="1"/>
  <cols>
    <col min="1" max="1" width="10.6666666666667" customWidth="1"/>
    <col min="2" max="2" width="8.33333333333333" customWidth="1"/>
    <col min="3" max="3" width="5.66666666666667" customWidth="1"/>
    <col min="4" max="4" width="25.6666666666667" customWidth="1"/>
    <col min="5" max="5" width="13.1666666666667" customWidth="1"/>
    <col min="6" max="22" width="10.6666666666667" customWidth="1"/>
    <col min="23" max="23" width="10" customWidth="1"/>
    <col min="24" max="25" width="10.6666666666667" customWidth="1"/>
  </cols>
  <sheetData>
    <row r="1" ht="22.5" customHeight="1" spans="1:25">
      <c r="A1" s="2" t="s">
        <v>256</v>
      </c>
      <c r="B1" s="119"/>
      <c r="C1" s="119"/>
      <c r="D1" s="120"/>
      <c r="E1" s="139"/>
      <c r="F1" s="139"/>
      <c r="G1" s="139"/>
      <c r="H1" s="139"/>
      <c r="I1" s="139"/>
      <c r="J1" s="139"/>
      <c r="K1" s="139"/>
      <c r="L1" s="139"/>
      <c r="M1" s="139"/>
      <c r="N1" s="139"/>
      <c r="O1" s="139"/>
      <c r="P1" s="139"/>
      <c r="Q1" s="139"/>
      <c r="R1" s="139"/>
      <c r="S1" s="139"/>
      <c r="T1" s="139"/>
      <c r="U1" s="139"/>
      <c r="V1" s="139"/>
      <c r="W1" s="139"/>
      <c r="X1" s="146"/>
      <c r="Y1" s="146"/>
    </row>
    <row r="2" ht="22.5" customHeight="1" spans="1:25">
      <c r="A2" s="144" t="s">
        <v>257</v>
      </c>
      <c r="B2" s="144"/>
      <c r="C2" s="144"/>
      <c r="D2" s="144"/>
      <c r="E2" s="144"/>
      <c r="F2" s="144"/>
      <c r="G2" s="144"/>
      <c r="H2" s="144"/>
      <c r="I2" s="144"/>
      <c r="J2" s="144"/>
      <c r="K2" s="144"/>
      <c r="L2" s="144"/>
      <c r="M2" s="144"/>
      <c r="N2" s="144"/>
      <c r="O2" s="144"/>
      <c r="P2" s="144"/>
      <c r="Q2" s="144"/>
      <c r="R2" s="144"/>
      <c r="S2" s="144"/>
      <c r="T2" s="144"/>
      <c r="U2" s="144"/>
      <c r="V2" s="144"/>
      <c r="W2" s="144"/>
      <c r="X2" s="144"/>
      <c r="Y2" s="144"/>
    </row>
    <row r="3" ht="22.5" customHeight="1" spans="1:25">
      <c r="A3" s="121" t="s">
        <v>2</v>
      </c>
      <c r="B3" s="122"/>
      <c r="C3" s="122"/>
      <c r="D3" s="122"/>
      <c r="E3" s="122"/>
      <c r="F3" s="122"/>
      <c r="G3" s="122"/>
      <c r="H3" s="122"/>
      <c r="I3" s="139"/>
      <c r="J3" s="139"/>
      <c r="K3" s="139"/>
      <c r="L3" s="139"/>
      <c r="M3" s="139"/>
      <c r="N3" s="139"/>
      <c r="O3" s="139"/>
      <c r="P3" s="139"/>
      <c r="Q3" s="139"/>
      <c r="R3" s="139"/>
      <c r="S3" s="139"/>
      <c r="T3" s="139"/>
      <c r="U3" s="139"/>
      <c r="V3" s="139"/>
      <c r="W3" s="139"/>
      <c r="X3" s="152"/>
      <c r="Y3" s="152" t="s">
        <v>84</v>
      </c>
    </row>
    <row r="4" ht="22.5" customHeight="1" spans="1:25">
      <c r="A4" s="149" t="s">
        <v>140</v>
      </c>
      <c r="B4" s="150"/>
      <c r="C4" s="150"/>
      <c r="D4" s="26" t="s">
        <v>112</v>
      </c>
      <c r="E4" s="151" t="s">
        <v>193</v>
      </c>
      <c r="F4" s="62" t="s">
        <v>194</v>
      </c>
      <c r="G4" s="62" t="s">
        <v>195</v>
      </c>
      <c r="H4" s="62" t="s">
        <v>196</v>
      </c>
      <c r="I4" s="67" t="s">
        <v>197</v>
      </c>
      <c r="J4" s="67" t="s">
        <v>198</v>
      </c>
      <c r="K4" s="67" t="s">
        <v>199</v>
      </c>
      <c r="L4" s="67" t="s">
        <v>200</v>
      </c>
      <c r="M4" s="67" t="s">
        <v>201</v>
      </c>
      <c r="N4" s="67" t="s">
        <v>202</v>
      </c>
      <c r="O4" s="113" t="s">
        <v>203</v>
      </c>
      <c r="P4" s="67" t="s">
        <v>204</v>
      </c>
      <c r="Q4" s="67" t="s">
        <v>205</v>
      </c>
      <c r="R4" s="67" t="s">
        <v>206</v>
      </c>
      <c r="S4" s="113" t="s">
        <v>207</v>
      </c>
      <c r="T4" s="67" t="s">
        <v>208</v>
      </c>
      <c r="U4" s="67" t="s">
        <v>209</v>
      </c>
      <c r="V4" s="67" t="s">
        <v>210</v>
      </c>
      <c r="W4" s="67" t="s">
        <v>258</v>
      </c>
      <c r="X4" s="67" t="s">
        <v>212</v>
      </c>
      <c r="Y4" s="67" t="s">
        <v>259</v>
      </c>
    </row>
    <row r="5" ht="39" customHeight="1" spans="1:25">
      <c r="A5" s="102" t="s">
        <v>113</v>
      </c>
      <c r="B5" s="102" t="s">
        <v>114</v>
      </c>
      <c r="C5" s="102" t="s">
        <v>115</v>
      </c>
      <c r="D5" s="116"/>
      <c r="E5" s="125"/>
      <c r="F5" s="102"/>
      <c r="G5" s="102"/>
      <c r="H5" s="102"/>
      <c r="I5" s="102"/>
      <c r="J5" s="102"/>
      <c r="K5" s="102"/>
      <c r="L5" s="102"/>
      <c r="M5" s="102"/>
      <c r="N5" s="102"/>
      <c r="O5" s="103"/>
      <c r="P5" s="102"/>
      <c r="Q5" s="102"/>
      <c r="R5" s="102"/>
      <c r="S5" s="103"/>
      <c r="T5" s="102"/>
      <c r="U5" s="102"/>
      <c r="V5" s="67"/>
      <c r="W5" s="102"/>
      <c r="X5" s="102"/>
      <c r="Y5" s="67"/>
    </row>
    <row r="6" s="1" customFormat="1" ht="27" customHeight="1" spans="1:25">
      <c r="A6" s="92"/>
      <c r="B6" s="92"/>
      <c r="C6" s="92"/>
      <c r="D6" s="93" t="s">
        <v>105</v>
      </c>
      <c r="E6" s="16">
        <f>SUM(E7:E10)</f>
        <v>199.13</v>
      </c>
      <c r="F6" s="16">
        <f t="shared" ref="F6:Y6" si="0">SUM(F7:F10)</f>
        <v>126.63</v>
      </c>
      <c r="G6" s="16">
        <f t="shared" si="0"/>
        <v>13</v>
      </c>
      <c r="H6" s="16">
        <f t="shared" si="0"/>
        <v>3.5</v>
      </c>
      <c r="I6" s="16">
        <f t="shared" si="0"/>
        <v>10.5</v>
      </c>
      <c r="J6" s="16">
        <f t="shared" si="0"/>
        <v>0</v>
      </c>
      <c r="K6" s="16">
        <f t="shared" si="0"/>
        <v>0</v>
      </c>
      <c r="L6" s="16">
        <f t="shared" si="0"/>
        <v>0</v>
      </c>
      <c r="M6" s="16">
        <f t="shared" si="0"/>
        <v>8.59</v>
      </c>
      <c r="N6" s="16">
        <f t="shared" si="0"/>
        <v>6.91</v>
      </c>
      <c r="O6" s="16">
        <f t="shared" si="0"/>
        <v>0</v>
      </c>
      <c r="P6" s="16">
        <f t="shared" si="0"/>
        <v>5.06</v>
      </c>
      <c r="Q6" s="16">
        <f t="shared" si="0"/>
        <v>0.9</v>
      </c>
      <c r="R6" s="16">
        <f t="shared" si="0"/>
        <v>13</v>
      </c>
      <c r="S6" s="16">
        <f t="shared" si="0"/>
        <v>0</v>
      </c>
      <c r="T6" s="16">
        <f t="shared" si="0"/>
        <v>0</v>
      </c>
      <c r="U6" s="16">
        <f t="shared" si="0"/>
        <v>0</v>
      </c>
      <c r="V6" s="16">
        <f t="shared" si="0"/>
        <v>5</v>
      </c>
      <c r="W6" s="16">
        <f t="shared" si="0"/>
        <v>6.04</v>
      </c>
      <c r="X6" s="16">
        <f t="shared" si="0"/>
        <v>0</v>
      </c>
      <c r="Y6" s="16">
        <f t="shared" si="0"/>
        <v>0</v>
      </c>
    </row>
    <row r="7" s="1" customFormat="1" ht="27" customHeight="1" spans="1:25">
      <c r="A7" s="67">
        <v>201</v>
      </c>
      <c r="B7" s="86" t="s">
        <v>132</v>
      </c>
      <c r="C7" s="86" t="s">
        <v>124</v>
      </c>
      <c r="D7" s="87" t="s">
        <v>118</v>
      </c>
      <c r="E7" s="16">
        <f>SUM(F7:Y7)</f>
        <v>64.54</v>
      </c>
      <c r="F7" s="16">
        <v>5</v>
      </c>
      <c r="G7" s="16">
        <v>9</v>
      </c>
      <c r="H7" s="16">
        <v>3.5</v>
      </c>
      <c r="I7" s="16">
        <v>10.5</v>
      </c>
      <c r="J7" s="16"/>
      <c r="K7" s="16"/>
      <c r="L7" s="16"/>
      <c r="M7" s="16">
        <v>7</v>
      </c>
      <c r="N7" s="16"/>
      <c r="O7" s="16"/>
      <c r="P7" s="16">
        <v>4.6</v>
      </c>
      <c r="Q7" s="16">
        <v>0.9</v>
      </c>
      <c r="R7" s="16">
        <v>13</v>
      </c>
      <c r="S7" s="16"/>
      <c r="T7" s="16"/>
      <c r="U7" s="16"/>
      <c r="V7" s="16">
        <v>5</v>
      </c>
      <c r="W7" s="16">
        <v>6.04</v>
      </c>
      <c r="X7" s="16"/>
      <c r="Y7" s="16"/>
    </row>
    <row r="8" ht="27" customHeight="1" spans="1:25">
      <c r="A8" s="86" t="s">
        <v>123</v>
      </c>
      <c r="B8" s="86" t="s">
        <v>124</v>
      </c>
      <c r="C8" s="86" t="s">
        <v>124</v>
      </c>
      <c r="D8" s="87" t="s">
        <v>118</v>
      </c>
      <c r="E8" s="16">
        <f>SUM(F8:Y8)</f>
        <v>10.67</v>
      </c>
      <c r="F8" s="16">
        <v>0.3</v>
      </c>
      <c r="G8" s="16">
        <v>2</v>
      </c>
      <c r="H8" s="16"/>
      <c r="I8" s="16"/>
      <c r="J8" s="16"/>
      <c r="K8" s="16"/>
      <c r="L8" s="16"/>
      <c r="M8" s="16">
        <v>1</v>
      </c>
      <c r="N8" s="16">
        <v>6.91</v>
      </c>
      <c r="O8" s="16"/>
      <c r="P8" s="16">
        <v>0.46</v>
      </c>
      <c r="Q8" s="16"/>
      <c r="R8" s="16"/>
      <c r="S8" s="16"/>
      <c r="T8" s="16"/>
      <c r="U8" s="16"/>
      <c r="V8" s="16"/>
      <c r="W8" s="16"/>
      <c r="X8" s="16"/>
      <c r="Y8" s="16"/>
    </row>
    <row r="9" ht="27" customHeight="1" spans="1:25">
      <c r="A9" s="86" t="s">
        <v>127</v>
      </c>
      <c r="B9" s="86" t="s">
        <v>132</v>
      </c>
      <c r="C9" s="86" t="s">
        <v>128</v>
      </c>
      <c r="D9" s="87" t="s">
        <v>133</v>
      </c>
      <c r="E9" s="16">
        <f>SUM(F9:Y9)</f>
        <v>2.59</v>
      </c>
      <c r="F9" s="16"/>
      <c r="G9" s="16">
        <v>2</v>
      </c>
      <c r="H9" s="16"/>
      <c r="I9" s="16"/>
      <c r="J9" s="16"/>
      <c r="K9" s="16"/>
      <c r="L9" s="16"/>
      <c r="M9" s="16">
        <v>0.59</v>
      </c>
      <c r="N9" s="16"/>
      <c r="O9" s="16"/>
      <c r="P9" s="16"/>
      <c r="Q9" s="16"/>
      <c r="R9" s="16"/>
      <c r="S9" s="16"/>
      <c r="T9" s="16"/>
      <c r="U9" s="16"/>
      <c r="V9" s="16"/>
      <c r="W9" s="16"/>
      <c r="X9" s="16"/>
      <c r="Y9" s="16"/>
    </row>
    <row r="10" ht="27" customHeight="1" spans="1:25">
      <c r="A10" s="86" t="s">
        <v>127</v>
      </c>
      <c r="B10" s="86" t="s">
        <v>120</v>
      </c>
      <c r="C10" s="86" t="s">
        <v>136</v>
      </c>
      <c r="D10" s="87" t="s">
        <v>137</v>
      </c>
      <c r="E10" s="16">
        <f>SUM(F10:Y10)</f>
        <v>121.33</v>
      </c>
      <c r="F10" s="16">
        <v>121.33</v>
      </c>
      <c r="G10" s="16"/>
      <c r="H10" s="16"/>
      <c r="I10" s="16"/>
      <c r="J10" s="16"/>
      <c r="K10" s="16"/>
      <c r="L10" s="16"/>
      <c r="M10" s="16"/>
      <c r="N10" s="16"/>
      <c r="O10" s="16"/>
      <c r="P10" s="16"/>
      <c r="Q10" s="16"/>
      <c r="R10" s="16"/>
      <c r="S10" s="16"/>
      <c r="T10" s="16"/>
      <c r="U10" s="16"/>
      <c r="V10" s="16"/>
      <c r="W10" s="16"/>
      <c r="X10" s="16"/>
      <c r="Y10" s="16"/>
    </row>
    <row r="11" ht="27" customHeight="1" spans="1:25">
      <c r="A11" s="56"/>
      <c r="B11" s="56"/>
      <c r="C11" s="56"/>
      <c r="D11" s="56"/>
      <c r="E11" s="56"/>
      <c r="F11" s="56"/>
      <c r="G11" s="56"/>
      <c r="H11" s="56"/>
      <c r="I11" s="56"/>
      <c r="J11" s="56"/>
      <c r="K11" s="56"/>
      <c r="L11" s="56"/>
      <c r="M11" s="56"/>
      <c r="N11" s="56"/>
      <c r="O11" s="56"/>
      <c r="P11" s="56"/>
      <c r="Q11" s="56"/>
      <c r="R11" s="56"/>
      <c r="S11" s="56"/>
      <c r="T11" s="56"/>
      <c r="U11" s="56"/>
      <c r="V11" s="56"/>
      <c r="W11" s="56"/>
      <c r="X11" s="56"/>
      <c r="Y11" s="56"/>
    </row>
    <row r="12" ht="27" customHeight="1" spans="1:25">
      <c r="A12" s="56"/>
      <c r="B12" s="56"/>
      <c r="C12" s="56"/>
      <c r="D12" s="56"/>
      <c r="E12" s="56"/>
      <c r="F12" s="56"/>
      <c r="G12" s="56"/>
      <c r="H12" s="56"/>
      <c r="I12" s="56"/>
      <c r="J12" s="56"/>
      <c r="K12" s="56"/>
      <c r="L12" s="56"/>
      <c r="M12" s="56"/>
      <c r="N12" s="56"/>
      <c r="O12" s="56"/>
      <c r="P12" s="56"/>
      <c r="Q12" s="56"/>
      <c r="R12" s="56"/>
      <c r="S12" s="56"/>
      <c r="T12" s="56"/>
      <c r="U12" s="56"/>
      <c r="V12" s="56"/>
      <c r="W12" s="56"/>
      <c r="X12" s="56"/>
      <c r="Y12" s="56"/>
    </row>
    <row r="13" ht="27" customHeight="1" spans="1:25">
      <c r="A13" s="56"/>
      <c r="B13" s="56"/>
      <c r="C13" s="56"/>
      <c r="D13" s="56"/>
      <c r="E13" s="56"/>
      <c r="F13" s="56"/>
      <c r="G13" s="56"/>
      <c r="H13" s="56"/>
      <c r="I13" s="56"/>
      <c r="J13" s="56"/>
      <c r="K13" s="56"/>
      <c r="L13" s="56"/>
      <c r="M13" s="56"/>
      <c r="N13" s="56"/>
      <c r="O13" s="56"/>
      <c r="P13" s="56"/>
      <c r="Q13" s="56"/>
      <c r="R13" s="56"/>
      <c r="S13" s="56"/>
      <c r="T13" s="56"/>
      <c r="U13" s="56"/>
      <c r="V13" s="56"/>
      <c r="W13" s="56"/>
      <c r="X13" s="56"/>
      <c r="Y13" s="56"/>
    </row>
    <row r="14" ht="27" customHeight="1" spans="1:25">
      <c r="A14" s="56"/>
      <c r="B14" s="56"/>
      <c r="C14" s="56"/>
      <c r="D14" s="56"/>
      <c r="E14" s="56"/>
      <c r="F14" s="56"/>
      <c r="G14" s="56"/>
      <c r="H14" s="56"/>
      <c r="I14" s="56"/>
      <c r="J14" s="56"/>
      <c r="K14" s="56"/>
      <c r="L14" s="56"/>
      <c r="M14" s="56"/>
      <c r="N14" s="56"/>
      <c r="O14" s="56"/>
      <c r="P14" s="56"/>
      <c r="Q14" s="56"/>
      <c r="R14" s="56"/>
      <c r="S14" s="56"/>
      <c r="T14" s="56"/>
      <c r="U14" s="56"/>
      <c r="V14" s="56"/>
      <c r="W14" s="56"/>
      <c r="X14" s="56"/>
      <c r="Y14" s="56"/>
    </row>
    <row r="15" ht="27" customHeight="1" spans="1:25">
      <c r="A15" s="56"/>
      <c r="B15" s="56"/>
      <c r="C15" s="56"/>
      <c r="D15" s="56"/>
      <c r="E15" s="56"/>
      <c r="F15" s="56"/>
      <c r="G15" s="56"/>
      <c r="H15" s="56"/>
      <c r="I15" s="56"/>
      <c r="J15" s="56"/>
      <c r="K15" s="56"/>
      <c r="L15" s="56"/>
      <c r="M15" s="56"/>
      <c r="N15" s="56"/>
      <c r="O15" s="56"/>
      <c r="P15" s="56"/>
      <c r="Q15" s="56"/>
      <c r="R15" s="56"/>
      <c r="S15" s="56"/>
      <c r="T15" s="56"/>
      <c r="U15" s="56"/>
      <c r="V15" s="56"/>
      <c r="W15" s="56"/>
      <c r="X15" s="56"/>
      <c r="Y15" s="56"/>
    </row>
    <row r="16" ht="27" customHeight="1" spans="1:25">
      <c r="A16" s="56"/>
      <c r="B16" s="56"/>
      <c r="C16" s="56"/>
      <c r="D16" s="56"/>
      <c r="E16" s="56"/>
      <c r="F16" s="56"/>
      <c r="G16" s="56"/>
      <c r="H16" s="56"/>
      <c r="I16" s="56"/>
      <c r="J16" s="56"/>
      <c r="K16" s="56"/>
      <c r="L16" s="56"/>
      <c r="M16" s="56"/>
      <c r="N16" s="56"/>
      <c r="O16" s="56"/>
      <c r="P16" s="56"/>
      <c r="Q16" s="56"/>
      <c r="R16" s="56"/>
      <c r="S16" s="56"/>
      <c r="T16" s="56"/>
      <c r="U16" s="56"/>
      <c r="V16" s="56"/>
      <c r="W16" s="56"/>
      <c r="X16" s="56"/>
      <c r="Y16" s="56"/>
    </row>
    <row r="17" ht="27" customHeight="1" spans="1:25">
      <c r="A17" s="56"/>
      <c r="B17" s="56"/>
      <c r="C17" s="56"/>
      <c r="D17" s="56"/>
      <c r="E17" s="56"/>
      <c r="F17" s="56"/>
      <c r="G17" s="56"/>
      <c r="H17" s="56"/>
      <c r="I17" s="56"/>
      <c r="J17" s="56"/>
      <c r="K17" s="56"/>
      <c r="L17" s="56"/>
      <c r="M17" s="56"/>
      <c r="N17" s="56"/>
      <c r="O17" s="56"/>
      <c r="P17" s="56"/>
      <c r="Q17" s="56"/>
      <c r="R17" s="56"/>
      <c r="S17" s="56"/>
      <c r="T17" s="56"/>
      <c r="U17" s="56"/>
      <c r="V17" s="56"/>
      <c r="W17" s="56"/>
      <c r="X17" s="56"/>
      <c r="Y17" s="56"/>
    </row>
  </sheetData>
  <mergeCells count="24">
    <mergeCell ref="X1:Y1"/>
    <mergeCell ref="A3:H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verticalCentered="1"/>
  <pageMargins left="0.196527777777778" right="0.196527777777778" top="0.786805555555556" bottom="0.590277777777778" header="0" footer="0"/>
  <pageSetup paperSize="9" scale="60" orientation="landscape"/>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
  <sheetViews>
    <sheetView showGridLines="0" showZeros="0" workbookViewId="0">
      <selection activeCell="I13" sqref="I13"/>
    </sheetView>
  </sheetViews>
  <sheetFormatPr defaultColWidth="9.16666666666667" defaultRowHeight="12.75" customHeight="1"/>
  <cols>
    <col min="1" max="1" width="11.3333333333333" customWidth="1"/>
    <col min="2" max="2" width="8.16666666666667" customWidth="1"/>
    <col min="3" max="3" width="7.16666666666667" customWidth="1"/>
    <col min="4" max="4" width="38.5" customWidth="1"/>
    <col min="5" max="5" width="14.8333333333333" customWidth="1"/>
    <col min="6" max="6" width="14.3333333333333" customWidth="1"/>
    <col min="7" max="7" width="11.8333333333333" customWidth="1"/>
    <col min="8" max="17" width="10.6666666666667" customWidth="1"/>
  </cols>
  <sheetData>
    <row r="1" ht="22.5" customHeight="1" spans="1:18">
      <c r="A1" s="2" t="s">
        <v>260</v>
      </c>
      <c r="B1" s="119"/>
      <c r="C1" s="119"/>
      <c r="D1" s="120"/>
      <c r="E1" s="139"/>
      <c r="F1" s="139"/>
      <c r="G1" s="139"/>
      <c r="H1" s="139"/>
      <c r="I1" s="139"/>
      <c r="J1" s="139"/>
      <c r="K1" s="139"/>
      <c r="L1" s="139"/>
      <c r="M1" s="139"/>
      <c r="N1" s="139"/>
      <c r="O1" s="139"/>
      <c r="P1" s="146"/>
      <c r="Q1" s="146"/>
      <c r="R1" s="56"/>
    </row>
    <row r="2" ht="22.5" customHeight="1" spans="1:18">
      <c r="A2" s="144" t="s">
        <v>261</v>
      </c>
      <c r="B2" s="144"/>
      <c r="C2" s="144"/>
      <c r="D2" s="144"/>
      <c r="E2" s="144"/>
      <c r="F2" s="144"/>
      <c r="G2" s="144"/>
      <c r="H2" s="144"/>
      <c r="I2" s="144"/>
      <c r="J2" s="144"/>
      <c r="K2" s="144"/>
      <c r="L2" s="144"/>
      <c r="M2" s="144"/>
      <c r="N2" s="144"/>
      <c r="O2" s="144"/>
      <c r="P2" s="144"/>
      <c r="Q2" s="144"/>
      <c r="R2" s="56"/>
    </row>
    <row r="3" ht="22.5" customHeight="1" spans="1:18">
      <c r="A3" s="121" t="s">
        <v>2</v>
      </c>
      <c r="B3" s="122"/>
      <c r="C3" s="122"/>
      <c r="D3" s="122"/>
      <c r="E3" s="122"/>
      <c r="F3" s="122"/>
      <c r="G3" s="122"/>
      <c r="H3" s="122"/>
      <c r="I3" s="139"/>
      <c r="J3" s="139"/>
      <c r="K3" s="139"/>
      <c r="L3" s="139"/>
      <c r="M3" s="139"/>
      <c r="N3" s="139"/>
      <c r="O3" s="139"/>
      <c r="P3" s="147" t="s">
        <v>84</v>
      </c>
      <c r="Q3" s="147"/>
      <c r="R3" s="56"/>
    </row>
    <row r="4" ht="22.5" customHeight="1" spans="1:18">
      <c r="A4" s="145" t="s">
        <v>140</v>
      </c>
      <c r="B4" s="145"/>
      <c r="C4" s="145"/>
      <c r="D4" s="9" t="s">
        <v>156</v>
      </c>
      <c r="E4" s="124" t="s">
        <v>86</v>
      </c>
      <c r="F4" s="124" t="s">
        <v>159</v>
      </c>
      <c r="G4" s="124"/>
      <c r="H4" s="124"/>
      <c r="I4" s="124"/>
      <c r="J4" s="124"/>
      <c r="K4" s="124"/>
      <c r="L4" s="124"/>
      <c r="M4" s="124"/>
      <c r="N4" s="124"/>
      <c r="O4" s="148" t="s">
        <v>162</v>
      </c>
      <c r="P4" s="148"/>
      <c r="Q4" s="148"/>
      <c r="R4" s="54"/>
    </row>
    <row r="5" ht="39" customHeight="1" spans="1:18">
      <c r="A5" s="67" t="s">
        <v>113</v>
      </c>
      <c r="B5" s="67" t="s">
        <v>114</v>
      </c>
      <c r="C5" s="67" t="s">
        <v>115</v>
      </c>
      <c r="D5" s="9"/>
      <c r="E5" s="124"/>
      <c r="F5" s="102" t="s">
        <v>105</v>
      </c>
      <c r="G5" s="102" t="s">
        <v>216</v>
      </c>
      <c r="H5" s="102" t="s">
        <v>204</v>
      </c>
      <c r="I5" s="102" t="s">
        <v>205</v>
      </c>
      <c r="J5" s="102" t="s">
        <v>217</v>
      </c>
      <c r="K5" s="102" t="s">
        <v>206</v>
      </c>
      <c r="L5" s="102" t="s">
        <v>210</v>
      </c>
      <c r="M5" s="102" t="s">
        <v>202</v>
      </c>
      <c r="N5" s="102" t="s">
        <v>213</v>
      </c>
      <c r="O5" s="103" t="s">
        <v>105</v>
      </c>
      <c r="P5" s="102" t="s">
        <v>218</v>
      </c>
      <c r="Q5" s="102" t="s">
        <v>190</v>
      </c>
      <c r="R5" s="54"/>
    </row>
    <row r="6" s="1" customFormat="1" ht="27" customHeight="1" spans="1:18">
      <c r="A6" s="86"/>
      <c r="B6" s="86"/>
      <c r="C6" s="86"/>
      <c r="D6" s="87" t="s">
        <v>105</v>
      </c>
      <c r="E6" s="16">
        <v>199.13</v>
      </c>
      <c r="F6" s="16">
        <f>SUM(G6:M6)</f>
        <v>199.13</v>
      </c>
      <c r="G6" s="16">
        <v>173.26</v>
      </c>
      <c r="H6" s="16">
        <v>5.06</v>
      </c>
      <c r="I6" s="16">
        <v>0.9</v>
      </c>
      <c r="J6" s="16"/>
      <c r="K6" s="16">
        <v>13</v>
      </c>
      <c r="L6" s="16">
        <f>SUM(L7:L9)</f>
        <v>0</v>
      </c>
      <c r="M6" s="16">
        <f>SUM(M7:M10)</f>
        <v>6.91</v>
      </c>
      <c r="N6" s="16">
        <f>SUM(N7:N9)</f>
        <v>0</v>
      </c>
      <c r="O6" s="16"/>
      <c r="P6" s="16"/>
      <c r="Q6" s="16">
        <v>0</v>
      </c>
      <c r="R6" s="54"/>
    </row>
    <row r="7" s="1" customFormat="1" ht="27" customHeight="1" spans="1:18">
      <c r="A7" s="67">
        <v>201</v>
      </c>
      <c r="B7" s="86" t="s">
        <v>132</v>
      </c>
      <c r="C7" s="86" t="s">
        <v>124</v>
      </c>
      <c r="D7" s="87" t="s">
        <v>118</v>
      </c>
      <c r="E7" s="16">
        <v>64.54</v>
      </c>
      <c r="F7" s="16">
        <f>SUM(G7:M7)</f>
        <v>64.54</v>
      </c>
      <c r="G7" s="16">
        <v>46.04</v>
      </c>
      <c r="H7" s="16">
        <v>4.6</v>
      </c>
      <c r="I7" s="16">
        <v>0.9</v>
      </c>
      <c r="J7" s="16"/>
      <c r="K7" s="16">
        <v>13</v>
      </c>
      <c r="L7" s="16"/>
      <c r="M7" s="16"/>
      <c r="N7" s="16"/>
      <c r="O7" s="16"/>
      <c r="P7" s="16"/>
      <c r="Q7" s="16"/>
      <c r="R7" s="54"/>
    </row>
    <row r="8" ht="27" customHeight="1" spans="1:18">
      <c r="A8" s="86" t="s">
        <v>123</v>
      </c>
      <c r="B8" s="86" t="s">
        <v>124</v>
      </c>
      <c r="C8" s="86" t="s">
        <v>124</v>
      </c>
      <c r="D8" s="87" t="s">
        <v>118</v>
      </c>
      <c r="E8" s="16">
        <v>10.67</v>
      </c>
      <c r="F8" s="16">
        <f>SUM(G8:M8)</f>
        <v>10.67</v>
      </c>
      <c r="G8" s="16">
        <v>3.3</v>
      </c>
      <c r="H8" s="16">
        <v>0.46</v>
      </c>
      <c r="I8" s="16"/>
      <c r="J8" s="16"/>
      <c r="K8" s="16"/>
      <c r="L8" s="16"/>
      <c r="M8" s="16">
        <v>6.91</v>
      </c>
      <c r="N8" s="16"/>
      <c r="O8" s="16"/>
      <c r="P8" s="16"/>
      <c r="Q8" s="16">
        <v>0</v>
      </c>
      <c r="R8" s="56"/>
    </row>
    <row r="9" ht="27" customHeight="1" spans="1:18">
      <c r="A9" s="86" t="s">
        <v>127</v>
      </c>
      <c r="B9" s="86" t="s">
        <v>132</v>
      </c>
      <c r="C9" s="86" t="s">
        <v>128</v>
      </c>
      <c r="D9" s="87" t="s">
        <v>133</v>
      </c>
      <c r="E9" s="16">
        <v>2.59</v>
      </c>
      <c r="F9" s="16">
        <f>SUM(G9:M9)</f>
        <v>2.59</v>
      </c>
      <c r="G9" s="16">
        <v>2.59</v>
      </c>
      <c r="H9" s="16"/>
      <c r="I9" s="16"/>
      <c r="J9" s="16"/>
      <c r="K9" s="16"/>
      <c r="L9" s="16"/>
      <c r="M9" s="16"/>
      <c r="N9" s="16"/>
      <c r="O9" s="16"/>
      <c r="P9" s="16"/>
      <c r="Q9" s="16">
        <v>0</v>
      </c>
      <c r="R9" s="56"/>
    </row>
    <row r="10" ht="27" customHeight="1" spans="1:18">
      <c r="A10" s="86" t="s">
        <v>127</v>
      </c>
      <c r="B10" s="86" t="s">
        <v>120</v>
      </c>
      <c r="C10" s="86" t="s">
        <v>136</v>
      </c>
      <c r="D10" s="87" t="s">
        <v>137</v>
      </c>
      <c r="E10" s="16">
        <v>121.33</v>
      </c>
      <c r="F10" s="16">
        <f>SUM(G10:M10)</f>
        <v>121.33</v>
      </c>
      <c r="G10" s="16">
        <v>121.33</v>
      </c>
      <c r="H10" s="16"/>
      <c r="I10" s="16"/>
      <c r="J10" s="16"/>
      <c r="K10" s="16"/>
      <c r="L10" s="16"/>
      <c r="M10" s="16"/>
      <c r="N10" s="16"/>
      <c r="O10" s="16"/>
      <c r="P10" s="16"/>
      <c r="Q10" s="16">
        <v>0</v>
      </c>
      <c r="R10" s="56"/>
    </row>
    <row r="11" ht="27" customHeight="1" spans="1:18">
      <c r="A11" s="56"/>
      <c r="B11" s="56"/>
      <c r="C11" s="56"/>
      <c r="D11" s="56"/>
      <c r="E11" s="56"/>
      <c r="F11" s="56"/>
      <c r="G11" s="56"/>
      <c r="H11" s="56"/>
      <c r="I11" s="56"/>
      <c r="J11" s="56"/>
      <c r="K11" s="56"/>
      <c r="L11" s="56"/>
      <c r="M11" s="56"/>
      <c r="N11" s="56"/>
      <c r="O11" s="56"/>
      <c r="P11" s="56"/>
      <c r="Q11" s="56"/>
      <c r="R11" s="56"/>
    </row>
    <row r="12" ht="27" customHeight="1" spans="1:18">
      <c r="A12" s="56"/>
      <c r="B12" s="56"/>
      <c r="C12" s="56"/>
      <c r="D12" s="56"/>
      <c r="E12" s="56"/>
      <c r="F12" s="56"/>
      <c r="G12" s="56"/>
      <c r="H12" s="56"/>
      <c r="I12" s="56"/>
      <c r="J12" s="56"/>
      <c r="K12" s="56"/>
      <c r="L12" s="56"/>
      <c r="M12" s="56"/>
      <c r="N12" s="56"/>
      <c r="O12" s="56"/>
      <c r="P12" s="56"/>
      <c r="Q12" s="56"/>
      <c r="R12" s="56"/>
    </row>
    <row r="13" ht="27" customHeight="1" spans="1:18">
      <c r="A13" s="56"/>
      <c r="B13" s="56"/>
      <c r="C13" s="56"/>
      <c r="D13" s="56"/>
      <c r="E13" s="56"/>
      <c r="F13" s="56"/>
      <c r="G13" s="56"/>
      <c r="H13" s="56"/>
      <c r="I13" s="56"/>
      <c r="J13" s="56"/>
      <c r="K13" s="56"/>
      <c r="L13" s="56"/>
      <c r="M13" s="56"/>
      <c r="N13" s="56"/>
      <c r="O13" s="56"/>
      <c r="P13" s="56"/>
      <c r="Q13" s="56"/>
      <c r="R13" s="56"/>
    </row>
    <row r="14" ht="27" customHeight="1" spans="1:18">
      <c r="A14" s="56"/>
      <c r="B14" s="56"/>
      <c r="C14" s="56"/>
      <c r="D14" s="56"/>
      <c r="E14" s="56"/>
      <c r="F14" s="56"/>
      <c r="G14" s="56"/>
      <c r="H14" s="56"/>
      <c r="I14" s="56"/>
      <c r="J14" s="56"/>
      <c r="K14" s="56"/>
      <c r="L14" s="56"/>
      <c r="M14" s="56"/>
      <c r="N14" s="56"/>
      <c r="O14" s="56"/>
      <c r="P14" s="56"/>
      <c r="Q14" s="56"/>
      <c r="R14" s="56"/>
    </row>
    <row r="15" ht="27" customHeight="1" spans="1:18">
      <c r="A15" s="56"/>
      <c r="B15" s="56"/>
      <c r="C15" s="56"/>
      <c r="D15" s="56"/>
      <c r="E15" s="56"/>
      <c r="F15" s="56"/>
      <c r="G15" s="56"/>
      <c r="H15" s="56"/>
      <c r="I15" s="56"/>
      <c r="J15" s="56"/>
      <c r="K15" s="56"/>
      <c r="L15" s="56"/>
      <c r="M15" s="56"/>
      <c r="N15" s="56"/>
      <c r="O15" s="56"/>
      <c r="P15" s="56"/>
      <c r="Q15" s="56"/>
      <c r="R15" s="56"/>
    </row>
    <row r="16" ht="27" customHeight="1" spans="1:18">
      <c r="A16" s="56"/>
      <c r="B16" s="56"/>
      <c r="C16" s="56"/>
      <c r="D16" s="56"/>
      <c r="E16" s="56"/>
      <c r="F16" s="56"/>
      <c r="G16" s="56"/>
      <c r="H16" s="56"/>
      <c r="I16" s="56"/>
      <c r="J16" s="56"/>
      <c r="K16" s="56"/>
      <c r="L16" s="56"/>
      <c r="M16" s="56"/>
      <c r="N16" s="56"/>
      <c r="O16" s="56"/>
      <c r="P16" s="56"/>
      <c r="Q16" s="56"/>
      <c r="R16" s="56"/>
    </row>
    <row r="17" ht="27" customHeight="1" spans="1:18">
      <c r="A17" s="56"/>
      <c r="B17" s="56"/>
      <c r="C17" s="56"/>
      <c r="D17" s="56"/>
      <c r="E17" s="56"/>
      <c r="F17" s="56"/>
      <c r="G17" s="56"/>
      <c r="H17" s="56"/>
      <c r="I17" s="56"/>
      <c r="J17" s="56"/>
      <c r="K17" s="56"/>
      <c r="L17" s="56"/>
      <c r="M17" s="56"/>
      <c r="N17" s="56"/>
      <c r="O17" s="56"/>
      <c r="P17" s="56"/>
      <c r="Q17" s="56"/>
      <c r="R17" s="56"/>
    </row>
    <row r="18" ht="27" customHeight="1" spans="1:18">
      <c r="A18" s="56"/>
      <c r="B18" s="56"/>
      <c r="C18" s="56"/>
      <c r="D18" s="56"/>
      <c r="E18" s="56"/>
      <c r="F18" s="56"/>
      <c r="G18" s="56"/>
      <c r="H18" s="56"/>
      <c r="I18" s="56"/>
      <c r="J18" s="56"/>
      <c r="K18" s="56"/>
      <c r="L18" s="56"/>
      <c r="M18" s="56"/>
      <c r="N18" s="56"/>
      <c r="O18" s="56"/>
      <c r="P18" s="56"/>
      <c r="Q18" s="56"/>
      <c r="R18" s="56"/>
    </row>
    <row r="19" ht="27" customHeight="1" spans="1:18">
      <c r="A19" s="56"/>
      <c r="B19" s="56"/>
      <c r="C19" s="56"/>
      <c r="D19" s="56"/>
      <c r="E19" s="56"/>
      <c r="F19" s="56"/>
      <c r="G19" s="56"/>
      <c r="H19" s="56"/>
      <c r="I19" s="56"/>
      <c r="J19" s="56"/>
      <c r="K19" s="56"/>
      <c r="L19" s="56"/>
      <c r="M19" s="56"/>
      <c r="N19" s="56"/>
      <c r="O19" s="56"/>
      <c r="P19" s="56"/>
      <c r="Q19" s="56"/>
      <c r="R19" s="56"/>
    </row>
    <row r="20" ht="27" customHeight="1" spans="1:18">
      <c r="A20" s="56"/>
      <c r="B20" s="56"/>
      <c r="C20" s="56"/>
      <c r="D20" s="56"/>
      <c r="E20" s="56"/>
      <c r="F20" s="56"/>
      <c r="G20" s="56"/>
      <c r="H20" s="56"/>
      <c r="I20" s="56"/>
      <c r="J20" s="56"/>
      <c r="K20" s="56"/>
      <c r="L20" s="56"/>
      <c r="M20" s="56"/>
      <c r="N20" s="56"/>
      <c r="O20" s="56"/>
      <c r="P20" s="56"/>
      <c r="Q20" s="56"/>
      <c r="R20" s="56"/>
    </row>
    <row r="21" ht="27" customHeight="1" spans="1:18">
      <c r="A21" s="56"/>
      <c r="B21" s="56"/>
      <c r="C21" s="56"/>
      <c r="D21" s="56"/>
      <c r="E21" s="56"/>
      <c r="F21" s="56"/>
      <c r="G21" s="56"/>
      <c r="H21" s="56"/>
      <c r="I21" s="56"/>
      <c r="J21" s="56"/>
      <c r="K21" s="56"/>
      <c r="L21" s="56"/>
      <c r="M21" s="56"/>
      <c r="N21" s="56"/>
      <c r="O21" s="56"/>
      <c r="P21" s="56"/>
      <c r="Q21" s="56"/>
      <c r="R21" s="56"/>
    </row>
    <row r="22" ht="27" customHeight="1" spans="1:18">
      <c r="A22" s="56"/>
      <c r="B22" s="56"/>
      <c r="C22" s="56"/>
      <c r="D22" s="56"/>
      <c r="E22" s="56"/>
      <c r="F22" s="56"/>
      <c r="G22" s="56"/>
      <c r="H22" s="56"/>
      <c r="I22" s="56"/>
      <c r="J22" s="56"/>
      <c r="K22" s="56"/>
      <c r="L22" s="56"/>
      <c r="M22" s="56"/>
      <c r="N22" s="56"/>
      <c r="O22" s="56"/>
      <c r="P22" s="56"/>
      <c r="Q22" s="56"/>
      <c r="R22" s="56"/>
    </row>
  </sheetData>
  <mergeCells count="7">
    <mergeCell ref="P1:Q1"/>
    <mergeCell ref="A3:H3"/>
    <mergeCell ref="P3:Q3"/>
    <mergeCell ref="F4:N4"/>
    <mergeCell ref="O4:Q4"/>
    <mergeCell ref="D4:D5"/>
    <mergeCell ref="E4:E5"/>
  </mergeCells>
  <printOptions horizontalCentered="1" verticalCentered="1"/>
  <pageMargins left="0.196527777777778" right="0.196527777777778" top="0.786805555555556" bottom="0.590277777777778" header="0" footer="0"/>
  <pageSetup paperSize="9" scale="80" orientation="landscape"/>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X23"/>
  <sheetViews>
    <sheetView showGridLines="0" showZeros="0" workbookViewId="0">
      <selection activeCell="E6" sqref="E6:P14"/>
    </sheetView>
  </sheetViews>
  <sheetFormatPr defaultColWidth="9.16666666666667" defaultRowHeight="12.75" customHeight="1"/>
  <cols>
    <col min="1" max="1" width="10.3333333333333" customWidth="1"/>
    <col min="2" max="2" width="8.33333333333333" customWidth="1"/>
    <col min="3" max="3" width="6" customWidth="1"/>
    <col min="4" max="4" width="35.6666666666667" customWidth="1"/>
    <col min="5" max="5" width="13.3333333333333" customWidth="1"/>
    <col min="6" max="15" width="11" customWidth="1"/>
    <col min="16" max="16" width="11.8333333333333" customWidth="1"/>
  </cols>
  <sheetData>
    <row r="1" ht="22.5" customHeight="1" spans="1:16">
      <c r="A1" s="2" t="s">
        <v>262</v>
      </c>
      <c r="B1" s="119"/>
      <c r="C1" s="119"/>
      <c r="D1" s="120"/>
      <c r="E1" s="120"/>
      <c r="F1" s="120"/>
      <c r="G1" s="120"/>
      <c r="H1" s="120"/>
      <c r="I1" s="120"/>
      <c r="J1" s="120"/>
      <c r="K1" s="120"/>
      <c r="L1" s="120"/>
      <c r="M1" s="139"/>
      <c r="N1" s="139"/>
      <c r="O1" s="139"/>
      <c r="P1" s="130"/>
    </row>
    <row r="2" ht="22.5" customHeight="1" spans="1:16">
      <c r="A2" s="81" t="s">
        <v>263</v>
      </c>
      <c r="B2" s="81"/>
      <c r="C2" s="81"/>
      <c r="D2" s="81"/>
      <c r="E2" s="81"/>
      <c r="F2" s="81"/>
      <c r="G2" s="81"/>
      <c r="H2" s="81"/>
      <c r="I2" s="81"/>
      <c r="J2" s="81"/>
      <c r="K2" s="81"/>
      <c r="L2" s="81"/>
      <c r="M2" s="81"/>
      <c r="N2" s="81"/>
      <c r="O2" s="81"/>
      <c r="P2" s="81"/>
    </row>
    <row r="3" ht="22.5" customHeight="1" spans="1:16">
      <c r="A3" s="134" t="s">
        <v>2</v>
      </c>
      <c r="B3" s="135"/>
      <c r="C3" s="135"/>
      <c r="D3" s="135"/>
      <c r="E3" s="135"/>
      <c r="F3" s="135"/>
      <c r="G3" s="123"/>
      <c r="H3" s="123"/>
      <c r="I3" s="123"/>
      <c r="J3" s="123"/>
      <c r="K3" s="123"/>
      <c r="L3" s="123"/>
      <c r="M3" s="140"/>
      <c r="N3" s="140"/>
      <c r="O3" s="140"/>
      <c r="P3" s="131" t="s">
        <v>84</v>
      </c>
    </row>
    <row r="4" s="133" customFormat="1" ht="22.5" customHeight="1" spans="1:232">
      <c r="A4" s="26" t="s">
        <v>140</v>
      </c>
      <c r="B4" s="26"/>
      <c r="C4" s="26"/>
      <c r="D4" s="26" t="s">
        <v>112</v>
      </c>
      <c r="E4" s="136" t="s">
        <v>86</v>
      </c>
      <c r="F4" s="82" t="s">
        <v>221</v>
      </c>
      <c r="G4" s="84" t="s">
        <v>222</v>
      </c>
      <c r="H4" s="84" t="s">
        <v>223</v>
      </c>
      <c r="I4" s="84" t="s">
        <v>224</v>
      </c>
      <c r="J4" s="84" t="s">
        <v>225</v>
      </c>
      <c r="K4" s="84" t="s">
        <v>226</v>
      </c>
      <c r="L4" s="84" t="s">
        <v>227</v>
      </c>
      <c r="M4" s="67" t="s">
        <v>228</v>
      </c>
      <c r="N4" s="118" t="s">
        <v>229</v>
      </c>
      <c r="O4" s="67" t="s">
        <v>230</v>
      </c>
      <c r="P4" s="24" t="s">
        <v>231</v>
      </c>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row>
    <row r="5" s="54" customFormat="1" ht="38.25" customHeight="1" spans="1:232">
      <c r="A5" s="116" t="s">
        <v>113</v>
      </c>
      <c r="B5" s="116" t="s">
        <v>114</v>
      </c>
      <c r="C5" s="116" t="s">
        <v>115</v>
      </c>
      <c r="D5" s="116"/>
      <c r="E5" s="137"/>
      <c r="F5" s="138"/>
      <c r="G5" s="138"/>
      <c r="H5" s="138"/>
      <c r="I5" s="138"/>
      <c r="J5" s="138"/>
      <c r="K5" s="138"/>
      <c r="L5" s="138"/>
      <c r="M5" s="102"/>
      <c r="N5" s="141"/>
      <c r="O5" s="102"/>
      <c r="P5" s="142"/>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row>
    <row r="6" s="1" customFormat="1" ht="27" customHeight="1" spans="1:16">
      <c r="A6" s="92"/>
      <c r="B6" s="92"/>
      <c r="C6" s="92"/>
      <c r="D6" s="93" t="s">
        <v>105</v>
      </c>
      <c r="E6" s="16"/>
      <c r="F6" s="16"/>
      <c r="G6" s="16"/>
      <c r="H6" s="16"/>
      <c r="I6" s="16"/>
      <c r="J6" s="143"/>
      <c r="K6" s="143"/>
      <c r="L6" s="143"/>
      <c r="M6" s="143"/>
      <c r="N6" s="143"/>
      <c r="O6" s="143"/>
      <c r="P6" s="16"/>
    </row>
    <row r="7" ht="27" customHeight="1" spans="1:17">
      <c r="A7" s="84">
        <v>201</v>
      </c>
      <c r="B7" s="126" t="s">
        <v>116</v>
      </c>
      <c r="C7" s="126" t="s">
        <v>117</v>
      </c>
      <c r="D7" s="127" t="s">
        <v>118</v>
      </c>
      <c r="E7" s="16"/>
      <c r="F7" s="16"/>
      <c r="G7" s="16"/>
      <c r="H7" s="16"/>
      <c r="I7" s="16"/>
      <c r="J7" s="143"/>
      <c r="K7" s="143"/>
      <c r="L7" s="143"/>
      <c r="M7" s="143"/>
      <c r="N7" s="143"/>
      <c r="O7" s="143"/>
      <c r="P7" s="16"/>
      <c r="Q7" s="20"/>
    </row>
    <row r="8" ht="27" customHeight="1" spans="1:17">
      <c r="A8" s="92" t="s">
        <v>119</v>
      </c>
      <c r="B8" s="92" t="s">
        <v>120</v>
      </c>
      <c r="C8" s="92" t="s">
        <v>121</v>
      </c>
      <c r="D8" s="93" t="s">
        <v>122</v>
      </c>
      <c r="E8" s="16"/>
      <c r="F8" s="16"/>
      <c r="G8" s="16"/>
      <c r="H8" s="16"/>
      <c r="I8" s="16"/>
      <c r="J8" s="143"/>
      <c r="K8" s="143"/>
      <c r="L8" s="143"/>
      <c r="M8" s="143"/>
      <c r="N8" s="143"/>
      <c r="O8" s="143"/>
      <c r="P8" s="16"/>
      <c r="Q8" s="20"/>
    </row>
    <row r="9" ht="27" customHeight="1" spans="1:19">
      <c r="A9" s="92" t="s">
        <v>123</v>
      </c>
      <c r="B9" s="92" t="s">
        <v>124</v>
      </c>
      <c r="C9" s="92" t="s">
        <v>124</v>
      </c>
      <c r="D9" s="93" t="s">
        <v>118</v>
      </c>
      <c r="E9" s="16"/>
      <c r="F9" s="16"/>
      <c r="G9" s="16"/>
      <c r="H9" s="16"/>
      <c r="I9" s="16"/>
      <c r="J9" s="143"/>
      <c r="K9" s="143"/>
      <c r="L9" s="143"/>
      <c r="M9" s="143"/>
      <c r="N9" s="143"/>
      <c r="O9" s="143"/>
      <c r="P9" s="16"/>
      <c r="Q9" s="20"/>
      <c r="R9" s="20"/>
      <c r="S9" s="20"/>
    </row>
    <row r="10" s="79" customFormat="1" ht="27" customHeight="1" spans="1:19">
      <c r="A10" s="92" t="s">
        <v>125</v>
      </c>
      <c r="B10" s="92" t="s">
        <v>121</v>
      </c>
      <c r="C10" s="92" t="s">
        <v>124</v>
      </c>
      <c r="D10" s="93" t="s">
        <v>126</v>
      </c>
      <c r="E10" s="16"/>
      <c r="F10" s="16"/>
      <c r="G10" s="16"/>
      <c r="H10" s="97"/>
      <c r="I10" s="97"/>
      <c r="J10" s="143"/>
      <c r="K10" s="143"/>
      <c r="L10" s="143"/>
      <c r="M10" s="143"/>
      <c r="N10" s="143"/>
      <c r="O10" s="143"/>
      <c r="P10" s="97"/>
      <c r="Q10" s="132"/>
      <c r="S10" s="132"/>
    </row>
    <row r="11" s="79" customFormat="1" ht="27" customHeight="1" spans="1:19">
      <c r="A11" s="92" t="s">
        <v>127</v>
      </c>
      <c r="B11" s="92" t="s">
        <v>124</v>
      </c>
      <c r="C11" s="92" t="s">
        <v>128</v>
      </c>
      <c r="D11" s="93" t="s">
        <v>129</v>
      </c>
      <c r="E11" s="16"/>
      <c r="F11" s="16"/>
      <c r="G11" s="16"/>
      <c r="H11" s="97"/>
      <c r="I11" s="97"/>
      <c r="J11" s="143"/>
      <c r="K11" s="143"/>
      <c r="L11" s="143"/>
      <c r="M11" s="143"/>
      <c r="N11" s="143"/>
      <c r="O11" s="143"/>
      <c r="P11" s="97"/>
      <c r="R11" s="132"/>
      <c r="S11" s="132"/>
    </row>
    <row r="12" s="79" customFormat="1" ht="27" customHeight="1" spans="1:18">
      <c r="A12" s="92" t="s">
        <v>127</v>
      </c>
      <c r="B12" s="92" t="s">
        <v>130</v>
      </c>
      <c r="C12" s="92" t="s">
        <v>128</v>
      </c>
      <c r="D12" s="93" t="s">
        <v>131</v>
      </c>
      <c r="E12" s="97"/>
      <c r="F12" s="97"/>
      <c r="G12" s="97"/>
      <c r="H12" s="97"/>
      <c r="I12" s="97"/>
      <c r="J12" s="143"/>
      <c r="K12" s="143"/>
      <c r="L12" s="143"/>
      <c r="M12" s="143"/>
      <c r="N12" s="143"/>
      <c r="O12" s="143"/>
      <c r="P12" s="97"/>
      <c r="Q12" s="132"/>
      <c r="R12" s="132"/>
    </row>
    <row r="13" s="79" customFormat="1" ht="27" customHeight="1" spans="1:16">
      <c r="A13" s="92" t="s">
        <v>127</v>
      </c>
      <c r="B13" s="92" t="s">
        <v>132</v>
      </c>
      <c r="C13" s="92" t="s">
        <v>128</v>
      </c>
      <c r="D13" s="93" t="s">
        <v>133</v>
      </c>
      <c r="E13" s="97"/>
      <c r="F13" s="97"/>
      <c r="G13" s="97"/>
      <c r="H13" s="97"/>
      <c r="I13" s="97"/>
      <c r="J13" s="143"/>
      <c r="K13" s="143"/>
      <c r="L13" s="143"/>
      <c r="M13" s="143"/>
      <c r="N13" s="143"/>
      <c r="O13" s="143"/>
      <c r="P13" s="97"/>
    </row>
    <row r="14" s="79" customFormat="1" ht="27" customHeight="1" spans="1:16">
      <c r="A14" s="92" t="s">
        <v>134</v>
      </c>
      <c r="B14" s="92" t="s">
        <v>124</v>
      </c>
      <c r="C14" s="92" t="s">
        <v>135</v>
      </c>
      <c r="D14" s="93" t="s">
        <v>129</v>
      </c>
      <c r="E14" s="97"/>
      <c r="F14" s="97"/>
      <c r="G14" s="97"/>
      <c r="H14" s="97"/>
      <c r="I14" s="97"/>
      <c r="J14" s="97"/>
      <c r="K14" s="97"/>
      <c r="L14" s="97"/>
      <c r="M14" s="97"/>
      <c r="N14" s="97"/>
      <c r="O14" s="97"/>
      <c r="P14" s="97"/>
    </row>
    <row r="15" s="79" customFormat="1" ht="27" customHeight="1" spans="1:16">
      <c r="A15" s="92" t="s">
        <v>127</v>
      </c>
      <c r="B15" s="92" t="s">
        <v>120</v>
      </c>
      <c r="C15" s="92" t="s">
        <v>136</v>
      </c>
      <c r="D15" s="93" t="s">
        <v>137</v>
      </c>
      <c r="E15" s="97"/>
      <c r="F15" s="97"/>
      <c r="G15" s="97"/>
      <c r="H15" s="97"/>
      <c r="I15" s="97"/>
      <c r="J15" s="97"/>
      <c r="K15" s="97"/>
      <c r="L15" s="97"/>
      <c r="M15" s="97"/>
      <c r="N15" s="97"/>
      <c r="O15" s="97"/>
      <c r="P15" s="97"/>
    </row>
    <row r="16" ht="27" customHeight="1" spans="1:16">
      <c r="A16" s="56"/>
      <c r="B16" s="56"/>
      <c r="C16" s="56"/>
      <c r="D16" s="56"/>
      <c r="E16" s="56"/>
      <c r="F16" s="56"/>
      <c r="G16" s="56"/>
      <c r="H16" s="56"/>
      <c r="I16" s="56"/>
      <c r="J16" s="56"/>
      <c r="K16" s="56"/>
      <c r="L16" s="56"/>
      <c r="M16" s="56"/>
      <c r="N16" s="56"/>
      <c r="O16" s="56"/>
      <c r="P16" s="56"/>
    </row>
    <row r="17" ht="27" customHeight="1" spans="1:16">
      <c r="A17" s="56"/>
      <c r="B17" s="56"/>
      <c r="C17" s="56"/>
      <c r="D17" s="56"/>
      <c r="E17" s="56"/>
      <c r="F17" s="56"/>
      <c r="G17" s="56"/>
      <c r="H17" s="56"/>
      <c r="I17" s="56"/>
      <c r="J17" s="56"/>
      <c r="K17" s="56"/>
      <c r="L17" s="56"/>
      <c r="M17" s="56"/>
      <c r="N17" s="56"/>
      <c r="O17" s="56"/>
      <c r="P17" s="56"/>
    </row>
    <row r="18" ht="27" customHeight="1" spans="1:16">
      <c r="A18" s="56"/>
      <c r="B18" s="56"/>
      <c r="C18" s="56"/>
      <c r="D18" s="56"/>
      <c r="E18" s="56"/>
      <c r="F18" s="56"/>
      <c r="G18" s="56"/>
      <c r="H18" s="56"/>
      <c r="I18" s="56"/>
      <c r="J18" s="56"/>
      <c r="K18" s="56"/>
      <c r="L18" s="56"/>
      <c r="M18" s="56"/>
      <c r="N18" s="56"/>
      <c r="O18" s="56"/>
      <c r="P18" s="56"/>
    </row>
    <row r="19" ht="27" customHeight="1" spans="1:16">
      <c r="A19" s="56"/>
      <c r="B19" s="56"/>
      <c r="C19" s="56"/>
      <c r="D19" s="56"/>
      <c r="E19" s="56"/>
      <c r="F19" s="56"/>
      <c r="G19" s="56"/>
      <c r="H19" s="56"/>
      <c r="I19" s="56"/>
      <c r="J19" s="56"/>
      <c r="K19" s="56"/>
      <c r="L19" s="56"/>
      <c r="M19" s="56"/>
      <c r="N19" s="56"/>
      <c r="O19" s="56"/>
      <c r="P19" s="56"/>
    </row>
    <row r="20" ht="27" customHeight="1" spans="1:16">
      <c r="A20" s="56"/>
      <c r="B20" s="56"/>
      <c r="C20" s="56"/>
      <c r="D20" s="56"/>
      <c r="E20" s="56"/>
      <c r="F20" s="56"/>
      <c r="G20" s="56"/>
      <c r="H20" s="56"/>
      <c r="I20" s="56"/>
      <c r="J20" s="56"/>
      <c r="K20" s="56"/>
      <c r="L20" s="56"/>
      <c r="M20" s="56"/>
      <c r="N20" s="56"/>
      <c r="O20" s="56"/>
      <c r="P20" s="56"/>
    </row>
    <row r="21" ht="27" customHeight="1" spans="1:16">
      <c r="A21" s="56"/>
      <c r="B21" s="56"/>
      <c r="C21" s="56"/>
      <c r="D21" s="56"/>
      <c r="E21" s="56"/>
      <c r="F21" s="56"/>
      <c r="G21" s="56"/>
      <c r="H21" s="56"/>
      <c r="I21" s="56"/>
      <c r="J21" s="56"/>
      <c r="K21" s="56"/>
      <c r="L21" s="56"/>
      <c r="M21" s="56"/>
      <c r="N21" s="56"/>
      <c r="O21" s="56"/>
      <c r="P21" s="56"/>
    </row>
    <row r="22" ht="27" customHeight="1" spans="1:16">
      <c r="A22" s="56"/>
      <c r="B22" s="56"/>
      <c r="C22" s="56"/>
      <c r="D22" s="56"/>
      <c r="E22" s="56"/>
      <c r="F22" s="56"/>
      <c r="G22" s="56"/>
      <c r="H22" s="56"/>
      <c r="I22" s="56"/>
      <c r="J22" s="56"/>
      <c r="K22" s="56"/>
      <c r="L22" s="56"/>
      <c r="M22" s="56"/>
      <c r="N22" s="56"/>
      <c r="O22" s="56"/>
      <c r="P22" s="56"/>
    </row>
    <row r="23" ht="27" customHeight="1" spans="1:16">
      <c r="A23" s="56"/>
      <c r="B23" s="56"/>
      <c r="C23" s="56"/>
      <c r="D23" s="56"/>
      <c r="E23" s="56"/>
      <c r="F23" s="56"/>
      <c r="G23" s="56"/>
      <c r="H23" s="56"/>
      <c r="I23" s="56"/>
      <c r="J23" s="56"/>
      <c r="K23" s="56"/>
      <c r="L23" s="56"/>
      <c r="M23" s="56"/>
      <c r="N23" s="56"/>
      <c r="O23" s="56"/>
      <c r="P23" s="56"/>
    </row>
  </sheetData>
  <mergeCells count="15">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rintOptions horizontalCentered="1" verticalCentered="1"/>
  <pageMargins left="0.196527777777778" right="0.196527777777778" top="0.786805555555556" bottom="0.590277777777778" header="0" footer="0"/>
  <pageSetup paperSize="9" scale="85"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1"/>
  <sheetViews>
    <sheetView showGridLines="0" showZeros="0" workbookViewId="0">
      <selection activeCell="F15" sqref="E15:F15"/>
    </sheetView>
  </sheetViews>
  <sheetFormatPr defaultColWidth="9.16666666666667" defaultRowHeight="12.75" customHeight="1"/>
  <cols>
    <col min="1" max="1" width="13.3333333333333" style="218" customWidth="1"/>
    <col min="2" max="2" width="20.8333333333333" style="218" customWidth="1"/>
    <col min="3" max="3" width="14.8333333333333" style="218" customWidth="1"/>
    <col min="4" max="4" width="13.1666666666667" style="218" customWidth="1"/>
    <col min="5" max="5" width="10.8333333333333" style="218" customWidth="1"/>
    <col min="6" max="6" width="12" style="218" customWidth="1"/>
    <col min="7" max="7" width="12.6666666666667" style="218" customWidth="1"/>
    <col min="8" max="8" width="10.3333333333333" style="218" customWidth="1"/>
    <col min="9" max="9" width="10.8333333333333" style="218" customWidth="1"/>
    <col min="10" max="11" width="13.1666666666667" style="218" customWidth="1"/>
    <col min="12" max="16384" width="9.16666666666667" style="218"/>
  </cols>
  <sheetData>
    <row r="1" ht="18" customHeight="1" spans="1:12">
      <c r="A1" s="219" t="s">
        <v>82</v>
      </c>
      <c r="B1" s="220"/>
      <c r="C1" s="220"/>
      <c r="D1" s="219"/>
      <c r="E1" s="219"/>
      <c r="F1" s="221"/>
      <c r="G1" s="221"/>
      <c r="H1" s="221"/>
      <c r="I1" s="221"/>
      <c r="J1" s="239"/>
      <c r="K1" s="239"/>
      <c r="L1" s="221"/>
    </row>
    <row r="2" ht="24.75" customHeight="1" spans="1:12">
      <c r="A2" s="222" t="s">
        <v>83</v>
      </c>
      <c r="B2" s="222"/>
      <c r="C2" s="222"/>
      <c r="D2" s="222"/>
      <c r="E2" s="222"/>
      <c r="F2" s="222"/>
      <c r="G2" s="222"/>
      <c r="H2" s="222"/>
      <c r="I2" s="222"/>
      <c r="J2" s="222"/>
      <c r="K2" s="222"/>
      <c r="L2" s="221"/>
    </row>
    <row r="3" ht="26.25" customHeight="1" spans="1:17">
      <c r="A3" s="223" t="s">
        <v>2</v>
      </c>
      <c r="B3" s="223"/>
      <c r="C3" s="223"/>
      <c r="D3" s="219"/>
      <c r="E3" s="219"/>
      <c r="F3" s="224"/>
      <c r="G3" s="224"/>
      <c r="H3" s="224"/>
      <c r="I3" s="224"/>
      <c r="L3" s="221"/>
      <c r="P3" s="240" t="s">
        <v>84</v>
      </c>
      <c r="Q3" s="240"/>
    </row>
    <row r="4" ht="24.75" customHeight="1" spans="1:18">
      <c r="A4" s="225" t="s">
        <v>85</v>
      </c>
      <c r="B4" s="225"/>
      <c r="C4" s="225" t="s">
        <v>86</v>
      </c>
      <c r="D4" s="226"/>
      <c r="E4" s="226"/>
      <c r="F4" s="226"/>
      <c r="G4" s="226"/>
      <c r="H4" s="226"/>
      <c r="I4" s="226"/>
      <c r="J4" s="226"/>
      <c r="K4" s="226"/>
      <c r="L4" s="226"/>
      <c r="M4" s="226"/>
      <c r="N4" s="226"/>
      <c r="O4" s="226"/>
      <c r="P4" s="226"/>
      <c r="Q4" s="226"/>
      <c r="R4" s="226"/>
    </row>
    <row r="5" ht="27.75" customHeight="1" spans="1:18">
      <c r="A5" s="225" t="s">
        <v>87</v>
      </c>
      <c r="B5" s="225" t="s">
        <v>88</v>
      </c>
      <c r="C5" s="225"/>
      <c r="D5" s="227" t="s">
        <v>89</v>
      </c>
      <c r="E5" s="228"/>
      <c r="F5" s="228"/>
      <c r="G5" s="229"/>
      <c r="H5" s="230" t="s">
        <v>90</v>
      </c>
      <c r="I5" s="231" t="s">
        <v>91</v>
      </c>
      <c r="J5" s="231" t="s">
        <v>92</v>
      </c>
      <c r="K5" s="231"/>
      <c r="L5" s="231"/>
      <c r="M5" s="231" t="s">
        <v>93</v>
      </c>
      <c r="N5" s="231" t="s">
        <v>94</v>
      </c>
      <c r="O5" s="231"/>
      <c r="P5" s="231"/>
      <c r="Q5" s="231"/>
      <c r="R5" s="231"/>
    </row>
    <row r="6" ht="24" customHeight="1" spans="1:18">
      <c r="A6" s="225"/>
      <c r="B6" s="225"/>
      <c r="C6" s="225"/>
      <c r="D6" s="231" t="s">
        <v>95</v>
      </c>
      <c r="E6" s="232" t="s">
        <v>96</v>
      </c>
      <c r="F6" s="233" t="s">
        <v>97</v>
      </c>
      <c r="G6" s="234" t="s">
        <v>98</v>
      </c>
      <c r="H6" s="229"/>
      <c r="I6" s="226"/>
      <c r="J6" s="226" t="s">
        <v>95</v>
      </c>
      <c r="K6" s="226" t="s">
        <v>99</v>
      </c>
      <c r="L6" s="226" t="s">
        <v>100</v>
      </c>
      <c r="M6" s="226"/>
      <c r="N6" s="226" t="s">
        <v>95</v>
      </c>
      <c r="O6" s="226" t="s">
        <v>101</v>
      </c>
      <c r="P6" s="226" t="s">
        <v>102</v>
      </c>
      <c r="Q6" s="226" t="s">
        <v>103</v>
      </c>
      <c r="R6" s="226" t="s">
        <v>104</v>
      </c>
    </row>
    <row r="7" ht="24" customHeight="1" spans="1:18">
      <c r="A7" s="225"/>
      <c r="B7" s="225"/>
      <c r="C7" s="225"/>
      <c r="D7" s="226"/>
      <c r="E7" s="226"/>
      <c r="F7" s="235"/>
      <c r="G7" s="231"/>
      <c r="H7" s="226"/>
      <c r="I7" s="226"/>
      <c r="J7" s="226"/>
      <c r="K7" s="226"/>
      <c r="L7" s="226"/>
      <c r="M7" s="226"/>
      <c r="N7" s="226"/>
      <c r="O7" s="226"/>
      <c r="P7" s="226"/>
      <c r="Q7" s="226"/>
      <c r="R7" s="226"/>
    </row>
    <row r="8" ht="24" customHeight="1" spans="1:18">
      <c r="A8" s="46"/>
      <c r="B8" s="236" t="s">
        <v>105</v>
      </c>
      <c r="C8" s="237">
        <v>3181.29</v>
      </c>
      <c r="D8" s="238">
        <v>1724.53</v>
      </c>
      <c r="E8" s="238">
        <v>1724.53</v>
      </c>
      <c r="F8" s="238"/>
      <c r="G8" s="238"/>
      <c r="H8" s="238"/>
      <c r="I8" s="238"/>
      <c r="J8" s="238">
        <v>1093.51</v>
      </c>
      <c r="K8" s="238">
        <v>1093.51</v>
      </c>
      <c r="L8" s="238"/>
      <c r="M8" s="241">
        <v>199.98</v>
      </c>
      <c r="N8" s="241">
        <v>163.27</v>
      </c>
      <c r="O8" s="241">
        <v>163.27</v>
      </c>
      <c r="P8" s="242"/>
      <c r="Q8" s="242"/>
      <c r="R8" s="242"/>
    </row>
    <row r="9" ht="24" customHeight="1" spans="1:18">
      <c r="A9" s="46" t="s">
        <v>106</v>
      </c>
      <c r="B9" s="236" t="s">
        <v>107</v>
      </c>
      <c r="C9" s="237">
        <v>3181.29</v>
      </c>
      <c r="D9" s="238">
        <v>1724.53</v>
      </c>
      <c r="E9" s="238">
        <v>1724.53</v>
      </c>
      <c r="F9" s="238"/>
      <c r="G9" s="238"/>
      <c r="H9" s="238"/>
      <c r="I9" s="238"/>
      <c r="J9" s="238">
        <v>1093.51</v>
      </c>
      <c r="K9" s="238">
        <v>1093.51</v>
      </c>
      <c r="L9" s="238"/>
      <c r="M9" s="241">
        <v>199.98</v>
      </c>
      <c r="N9" s="241">
        <v>163.27</v>
      </c>
      <c r="O9" s="241">
        <v>163.27</v>
      </c>
      <c r="P9" s="242"/>
      <c r="Q9" s="242"/>
      <c r="R9" s="242"/>
    </row>
    <row r="10" ht="24" customHeight="1" spans="1:12">
      <c r="A10" s="221"/>
      <c r="B10" s="221"/>
      <c r="C10" s="221"/>
      <c r="D10" s="221"/>
      <c r="E10" s="221"/>
      <c r="F10" s="221"/>
      <c r="G10" s="221"/>
      <c r="H10" s="221"/>
      <c r="I10" s="221"/>
      <c r="J10" s="221"/>
      <c r="K10" s="221"/>
      <c r="L10" s="221"/>
    </row>
    <row r="11" ht="24" customHeight="1" spans="1:12">
      <c r="A11" s="221"/>
      <c r="B11" s="221"/>
      <c r="C11" s="221"/>
      <c r="D11" s="221"/>
      <c r="E11" s="221"/>
      <c r="F11" s="221"/>
      <c r="G11" s="221"/>
      <c r="H11" s="221"/>
      <c r="I11" s="221"/>
      <c r="J11" s="221"/>
      <c r="K11" s="221"/>
      <c r="L11" s="221"/>
    </row>
    <row r="12" ht="24" customHeight="1" spans="1:12">
      <c r="A12" s="221"/>
      <c r="B12" s="221"/>
      <c r="C12" s="221"/>
      <c r="D12" s="221"/>
      <c r="E12" s="221"/>
      <c r="F12" s="221"/>
      <c r="G12" s="221"/>
      <c r="H12" s="221"/>
      <c r="I12" s="221"/>
      <c r="J12" s="221"/>
      <c r="K12" s="221"/>
      <c r="L12" s="221"/>
    </row>
    <row r="13" ht="24" customHeight="1" spans="1:12">
      <c r="A13" s="221"/>
      <c r="B13" s="221"/>
      <c r="C13" s="221"/>
      <c r="D13" s="221"/>
      <c r="E13" s="221"/>
      <c r="F13" s="221"/>
      <c r="G13" s="221"/>
      <c r="H13" s="221"/>
      <c r="I13" s="221"/>
      <c r="J13" s="221"/>
      <c r="K13" s="221"/>
      <c r="L13" s="221"/>
    </row>
    <row r="14" ht="24" customHeight="1" spans="1:12">
      <c r="A14" s="221"/>
      <c r="B14" s="221"/>
      <c r="C14" s="221"/>
      <c r="D14" s="221"/>
      <c r="E14" s="221"/>
      <c r="F14" s="221"/>
      <c r="G14" s="221"/>
      <c r="H14" s="221"/>
      <c r="I14" s="221"/>
      <c r="J14" s="221"/>
      <c r="K14" s="221"/>
      <c r="L14" s="221"/>
    </row>
    <row r="15" ht="24" customHeight="1" spans="1:12">
      <c r="A15" s="221"/>
      <c r="B15" s="221"/>
      <c r="C15" s="221"/>
      <c r="D15" s="221"/>
      <c r="E15" s="221"/>
      <c r="F15" s="221"/>
      <c r="G15" s="221"/>
      <c r="H15" s="221"/>
      <c r="I15" s="221"/>
      <c r="J15" s="221"/>
      <c r="K15" s="221"/>
      <c r="L15" s="221"/>
    </row>
    <row r="16" ht="24" customHeight="1" spans="1:12">
      <c r="A16" s="221"/>
      <c r="B16" s="221"/>
      <c r="C16" s="221"/>
      <c r="D16" s="221"/>
      <c r="E16" s="221"/>
      <c r="F16" s="221"/>
      <c r="G16" s="221"/>
      <c r="H16" s="221"/>
      <c r="I16" s="221"/>
      <c r="J16" s="221"/>
      <c r="K16" s="221"/>
      <c r="L16" s="221"/>
    </row>
    <row r="17" ht="24" customHeight="1" spans="1:12">
      <c r="A17" s="221"/>
      <c r="B17" s="221"/>
      <c r="C17" s="221"/>
      <c r="D17" s="221"/>
      <c r="E17" s="221"/>
      <c r="F17" s="221"/>
      <c r="G17" s="221"/>
      <c r="H17" s="221"/>
      <c r="I17" s="221"/>
      <c r="J17" s="221"/>
      <c r="K17" s="221"/>
      <c r="L17" s="221"/>
    </row>
    <row r="18" ht="24" customHeight="1" spans="1:12">
      <c r="A18" s="221"/>
      <c r="B18" s="221"/>
      <c r="C18" s="221"/>
      <c r="D18" s="221"/>
      <c r="E18" s="221"/>
      <c r="F18" s="221"/>
      <c r="G18" s="221"/>
      <c r="H18" s="221"/>
      <c r="I18" s="221"/>
      <c r="J18" s="221"/>
      <c r="K18" s="221"/>
      <c r="L18" s="221"/>
    </row>
    <row r="19" ht="24" customHeight="1" spans="1:12">
      <c r="A19" s="221"/>
      <c r="B19" s="221"/>
      <c r="C19" s="221"/>
      <c r="D19" s="221"/>
      <c r="E19" s="221"/>
      <c r="F19" s="221"/>
      <c r="G19" s="221"/>
      <c r="H19" s="221"/>
      <c r="I19" s="221"/>
      <c r="J19" s="221"/>
      <c r="K19" s="221"/>
      <c r="L19" s="221"/>
    </row>
    <row r="20" ht="24" customHeight="1" spans="1:12">
      <c r="A20" s="221"/>
      <c r="B20" s="221"/>
      <c r="C20" s="221"/>
      <c r="D20" s="221"/>
      <c r="E20" s="221"/>
      <c r="F20" s="221"/>
      <c r="G20" s="221"/>
      <c r="H20" s="221"/>
      <c r="I20" s="221"/>
      <c r="J20" s="221"/>
      <c r="K20" s="221"/>
      <c r="L20" s="221"/>
    </row>
    <row r="21" ht="24" customHeight="1" spans="1:12">
      <c r="A21" s="221"/>
      <c r="B21" s="221"/>
      <c r="C21" s="221"/>
      <c r="D21" s="221"/>
      <c r="E21" s="221"/>
      <c r="F21" s="221"/>
      <c r="G21" s="221"/>
      <c r="H21" s="221"/>
      <c r="I21" s="221"/>
      <c r="J21" s="221"/>
      <c r="K21" s="221"/>
      <c r="L21" s="221"/>
    </row>
  </sheetData>
  <mergeCells count="27">
    <mergeCell ref="J1:K1"/>
    <mergeCell ref="A2:K2"/>
    <mergeCell ref="A3:C3"/>
    <mergeCell ref="P3:Q3"/>
    <mergeCell ref="A4:B4"/>
    <mergeCell ref="D4:R4"/>
    <mergeCell ref="D5:G5"/>
    <mergeCell ref="J5:L5"/>
    <mergeCell ref="N5:R5"/>
    <mergeCell ref="A5:A7"/>
    <mergeCell ref="B5:B7"/>
    <mergeCell ref="C4:C7"/>
    <mergeCell ref="D6:D7"/>
    <mergeCell ref="E6:E7"/>
    <mergeCell ref="F6:F7"/>
    <mergeCell ref="G6:G7"/>
    <mergeCell ref="H5:H7"/>
    <mergeCell ref="I5:I7"/>
    <mergeCell ref="J6:J7"/>
    <mergeCell ref="K6:K7"/>
    <mergeCell ref="L6:L7"/>
    <mergeCell ref="M5:M7"/>
    <mergeCell ref="N6:N7"/>
    <mergeCell ref="O6:O7"/>
    <mergeCell ref="P6:P7"/>
    <mergeCell ref="Q6:Q7"/>
    <mergeCell ref="R6:R7"/>
  </mergeCells>
  <printOptions horizontalCentered="1"/>
  <pageMargins left="0.196527777777778" right="0.196527777777778" top="0.786805555555556" bottom="0.590277777777778" header="0" footer="0"/>
  <pageSetup paperSize="9" scale="85" orientation="landscape"/>
  <headerFooter alignWithMargins="0">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showGridLines="0" showZeros="0" workbookViewId="0">
      <selection activeCell="E6" sqref="E6:J13"/>
    </sheetView>
  </sheetViews>
  <sheetFormatPr defaultColWidth="9.16666666666667" defaultRowHeight="12.75" customHeight="1"/>
  <cols>
    <col min="1" max="1" width="11" customWidth="1"/>
    <col min="2" max="2" width="9" customWidth="1"/>
    <col min="3" max="3" width="7.33333333333333" customWidth="1"/>
    <col min="4" max="4" width="49.5" customWidth="1"/>
    <col min="5" max="5" width="18.1666666666667" customWidth="1"/>
    <col min="6" max="10" width="17.3333333333333" customWidth="1"/>
  </cols>
  <sheetData>
    <row r="1" ht="22.5" customHeight="1" spans="1:10">
      <c r="A1" s="2" t="s">
        <v>264</v>
      </c>
      <c r="B1" s="119"/>
      <c r="C1" s="119"/>
      <c r="D1" s="120"/>
      <c r="E1" s="120"/>
      <c r="F1" s="120"/>
      <c r="G1" s="120"/>
      <c r="H1" s="120"/>
      <c r="I1" s="120"/>
      <c r="J1" s="130"/>
    </row>
    <row r="2" ht="22.5" customHeight="1" spans="1:10">
      <c r="A2" s="81" t="s">
        <v>265</v>
      </c>
      <c r="B2" s="81"/>
      <c r="C2" s="81"/>
      <c r="D2" s="81"/>
      <c r="E2" s="81"/>
      <c r="F2" s="81"/>
      <c r="G2" s="81"/>
      <c r="H2" s="81"/>
      <c r="I2" s="81"/>
      <c r="J2" s="81"/>
    </row>
    <row r="3" ht="22.5" customHeight="1" spans="1:10">
      <c r="A3" s="121" t="s">
        <v>2</v>
      </c>
      <c r="B3" s="122"/>
      <c r="C3" s="122"/>
      <c r="D3" s="122"/>
      <c r="E3" s="122"/>
      <c r="F3" s="122"/>
      <c r="G3" s="123"/>
      <c r="H3" s="123"/>
      <c r="I3" s="123"/>
      <c r="J3" s="131" t="s">
        <v>84</v>
      </c>
    </row>
    <row r="4" ht="22.5" customHeight="1" spans="1:10">
      <c r="A4" s="9" t="s">
        <v>140</v>
      </c>
      <c r="B4" s="9"/>
      <c r="C4" s="9"/>
      <c r="D4" s="9" t="s">
        <v>156</v>
      </c>
      <c r="E4" s="124" t="s">
        <v>86</v>
      </c>
      <c r="F4" s="67" t="s">
        <v>237</v>
      </c>
      <c r="G4" s="67" t="s">
        <v>228</v>
      </c>
      <c r="H4" s="67" t="s">
        <v>230</v>
      </c>
      <c r="I4" s="67" t="s">
        <v>238</v>
      </c>
      <c r="J4" s="67" t="s">
        <v>231</v>
      </c>
    </row>
    <row r="5" ht="38.25" customHeight="1" spans="1:10">
      <c r="A5" s="9" t="s">
        <v>113</v>
      </c>
      <c r="B5" s="9" t="s">
        <v>114</v>
      </c>
      <c r="C5" s="9" t="s">
        <v>115</v>
      </c>
      <c r="D5" s="9"/>
      <c r="E5" s="125"/>
      <c r="F5" s="102"/>
      <c r="G5" s="102"/>
      <c r="H5" s="102"/>
      <c r="I5" s="102"/>
      <c r="J5" s="102"/>
    </row>
    <row r="6" s="1" customFormat="1" ht="27" customHeight="1" spans="1:10">
      <c r="A6" s="86"/>
      <c r="B6" s="86"/>
      <c r="C6" s="86"/>
      <c r="D6" s="93" t="s">
        <v>105</v>
      </c>
      <c r="E6" s="16"/>
      <c r="F6" s="16"/>
      <c r="G6" s="16"/>
      <c r="H6" s="16"/>
      <c r="I6" s="16"/>
      <c r="J6" s="16"/>
    </row>
    <row r="7" ht="27" customHeight="1" spans="1:10">
      <c r="A7" s="84">
        <v>201</v>
      </c>
      <c r="B7" s="126" t="s">
        <v>116</v>
      </c>
      <c r="C7" s="126" t="s">
        <v>117</v>
      </c>
      <c r="D7" s="127" t="s">
        <v>118</v>
      </c>
      <c r="E7" s="16"/>
      <c r="F7" s="16"/>
      <c r="G7" s="16"/>
      <c r="H7" s="16"/>
      <c r="I7" s="16"/>
      <c r="J7" s="16"/>
    </row>
    <row r="8" ht="27" customHeight="1" spans="1:10">
      <c r="A8" s="92" t="s">
        <v>119</v>
      </c>
      <c r="B8" s="92" t="s">
        <v>120</v>
      </c>
      <c r="C8" s="92" t="s">
        <v>121</v>
      </c>
      <c r="D8" s="93" t="s">
        <v>122</v>
      </c>
      <c r="E8" s="16"/>
      <c r="F8" s="16"/>
      <c r="G8" s="16"/>
      <c r="H8" s="16"/>
      <c r="I8" s="16"/>
      <c r="J8" s="16"/>
    </row>
    <row r="9" ht="27" customHeight="1" spans="1:13">
      <c r="A9" s="92" t="s">
        <v>123</v>
      </c>
      <c r="B9" s="92" t="s">
        <v>124</v>
      </c>
      <c r="C9" s="92" t="s">
        <v>124</v>
      </c>
      <c r="D9" s="93" t="s">
        <v>118</v>
      </c>
      <c r="E9" s="16"/>
      <c r="F9" s="16"/>
      <c r="G9" s="16"/>
      <c r="H9" s="16"/>
      <c r="I9" s="16"/>
      <c r="J9" s="16"/>
      <c r="L9" s="20"/>
      <c r="M9" s="20"/>
    </row>
    <row r="10" s="79" customFormat="1" ht="27" customHeight="1" spans="1:13">
      <c r="A10" s="92" t="s">
        <v>125</v>
      </c>
      <c r="B10" s="92" t="s">
        <v>121</v>
      </c>
      <c r="C10" s="92" t="s">
        <v>124</v>
      </c>
      <c r="D10" s="93" t="s">
        <v>126</v>
      </c>
      <c r="E10" s="16"/>
      <c r="F10" s="17"/>
      <c r="G10" s="17"/>
      <c r="H10" s="17"/>
      <c r="I10" s="17"/>
      <c r="J10" s="97"/>
      <c r="K10" s="132"/>
      <c r="M10" s="132"/>
    </row>
    <row r="11" s="79" customFormat="1" ht="27" customHeight="1" spans="1:13">
      <c r="A11" s="92" t="s">
        <v>127</v>
      </c>
      <c r="B11" s="92" t="s">
        <v>124</v>
      </c>
      <c r="C11" s="92" t="s">
        <v>128</v>
      </c>
      <c r="D11" s="93" t="s">
        <v>129</v>
      </c>
      <c r="E11" s="16"/>
      <c r="F11" s="17"/>
      <c r="G11" s="17"/>
      <c r="H11" s="17"/>
      <c r="I11" s="17"/>
      <c r="J11" s="97"/>
      <c r="L11" s="132"/>
      <c r="M11" s="132"/>
    </row>
    <row r="12" s="79" customFormat="1" ht="27" customHeight="1" spans="1:12">
      <c r="A12" s="92" t="s">
        <v>127</v>
      </c>
      <c r="B12" s="92" t="s">
        <v>130</v>
      </c>
      <c r="C12" s="92" t="s">
        <v>128</v>
      </c>
      <c r="D12" s="93" t="s">
        <v>131</v>
      </c>
      <c r="E12" s="16"/>
      <c r="F12" s="128"/>
      <c r="G12" s="129"/>
      <c r="H12" s="129"/>
      <c r="I12" s="129"/>
      <c r="J12" s="97"/>
      <c r="K12" s="132"/>
      <c r="L12" s="132"/>
    </row>
    <row r="13" s="79" customFormat="1" ht="27" customHeight="1" spans="1:10">
      <c r="A13" s="92" t="s">
        <v>127</v>
      </c>
      <c r="B13" s="92" t="s">
        <v>132</v>
      </c>
      <c r="C13" s="92" t="s">
        <v>128</v>
      </c>
      <c r="D13" s="93" t="s">
        <v>133</v>
      </c>
      <c r="E13" s="16"/>
      <c r="F13" s="128"/>
      <c r="G13" s="129"/>
      <c r="H13" s="129"/>
      <c r="I13" s="129"/>
      <c r="J13" s="97"/>
    </row>
    <row r="14" s="79" customFormat="1" ht="27" customHeight="1" spans="1:10">
      <c r="A14" s="92" t="s">
        <v>134</v>
      </c>
      <c r="B14" s="92" t="s">
        <v>124</v>
      </c>
      <c r="C14" s="92" t="s">
        <v>135</v>
      </c>
      <c r="D14" s="93" t="s">
        <v>129</v>
      </c>
      <c r="E14" s="16">
        <f>SUM(F14:J14)</f>
        <v>0</v>
      </c>
      <c r="F14" s="129"/>
      <c r="G14" s="129"/>
      <c r="H14" s="129"/>
      <c r="I14" s="129"/>
      <c r="J14" s="97"/>
    </row>
    <row r="15" s="79" customFormat="1" ht="27" customHeight="1" spans="1:10">
      <c r="A15" s="92" t="s">
        <v>127</v>
      </c>
      <c r="B15" s="92" t="s">
        <v>120</v>
      </c>
      <c r="C15" s="92" t="s">
        <v>136</v>
      </c>
      <c r="D15" s="93" t="s">
        <v>137</v>
      </c>
      <c r="E15" s="16">
        <f>SUM(F15:J15)</f>
        <v>0</v>
      </c>
      <c r="F15" s="129"/>
      <c r="G15" s="129"/>
      <c r="H15" s="129"/>
      <c r="I15" s="129"/>
      <c r="J15" s="97"/>
    </row>
    <row r="16" ht="27" customHeight="1" spans="1:10">
      <c r="A16" s="56"/>
      <c r="B16" s="56"/>
      <c r="C16" s="56"/>
      <c r="D16" s="56"/>
      <c r="E16" s="56"/>
      <c r="F16" s="56"/>
      <c r="G16" s="56"/>
      <c r="H16" s="56"/>
      <c r="I16" s="56"/>
      <c r="J16" s="56"/>
    </row>
    <row r="17" ht="27" customHeight="1" spans="1:10">
      <c r="A17" s="56"/>
      <c r="B17" s="56"/>
      <c r="C17" s="56"/>
      <c r="D17" s="56"/>
      <c r="E17" s="56"/>
      <c r="F17" s="56"/>
      <c r="G17" s="56"/>
      <c r="H17" s="56"/>
      <c r="I17" s="56"/>
      <c r="J17" s="56"/>
    </row>
    <row r="18" ht="27" customHeight="1" spans="1:10">
      <c r="A18" s="56"/>
      <c r="B18" s="56"/>
      <c r="C18" s="56"/>
      <c r="D18" s="56"/>
      <c r="E18" s="56"/>
      <c r="F18" s="56"/>
      <c r="G18" s="56"/>
      <c r="H18" s="56"/>
      <c r="I18" s="56"/>
      <c r="J18" s="56"/>
    </row>
    <row r="19" ht="27" customHeight="1" spans="1:10">
      <c r="A19" s="56"/>
      <c r="B19" s="56"/>
      <c r="C19" s="56"/>
      <c r="D19" s="56"/>
      <c r="E19" s="56"/>
      <c r="F19" s="56"/>
      <c r="G19" s="56"/>
      <c r="H19" s="56"/>
      <c r="I19" s="56"/>
      <c r="J19" s="56"/>
    </row>
    <row r="20" ht="27" customHeight="1" spans="1:10">
      <c r="A20" s="56"/>
      <c r="B20" s="56"/>
      <c r="C20" s="56"/>
      <c r="D20" s="56"/>
      <c r="E20" s="56"/>
      <c r="F20" s="56"/>
      <c r="G20" s="56"/>
      <c r="H20" s="56"/>
      <c r="I20" s="56"/>
      <c r="J20" s="56"/>
    </row>
    <row r="21" ht="27" customHeight="1" spans="1:10">
      <c r="A21" s="56"/>
      <c r="B21" s="56"/>
      <c r="C21" s="56"/>
      <c r="D21" s="56"/>
      <c r="E21" s="56"/>
      <c r="F21" s="56"/>
      <c r="G21" s="56"/>
      <c r="H21" s="56"/>
      <c r="I21" s="56"/>
      <c r="J21" s="56"/>
    </row>
    <row r="22" ht="27" customHeight="1" spans="1:10">
      <c r="A22" s="56"/>
      <c r="B22" s="56"/>
      <c r="C22" s="56"/>
      <c r="D22" s="56"/>
      <c r="E22" s="56"/>
      <c r="F22" s="56"/>
      <c r="G22" s="56"/>
      <c r="H22" s="56"/>
      <c r="I22" s="56"/>
      <c r="J22" s="56"/>
    </row>
    <row r="23" ht="27" customHeight="1" spans="1:10">
      <c r="A23" s="56"/>
      <c r="B23" s="56"/>
      <c r="C23" s="56"/>
      <c r="D23" s="56"/>
      <c r="E23" s="56"/>
      <c r="F23" s="56"/>
      <c r="G23" s="56"/>
      <c r="H23" s="56"/>
      <c r="I23" s="56"/>
      <c r="J23" s="56"/>
    </row>
  </sheetData>
  <mergeCells count="9">
    <mergeCell ref="A3:F3"/>
    <mergeCell ref="A4:C4"/>
    <mergeCell ref="D4:D5"/>
    <mergeCell ref="E4:E5"/>
    <mergeCell ref="F4:F5"/>
    <mergeCell ref="G4:G5"/>
    <mergeCell ref="H4:H5"/>
    <mergeCell ref="I4:I5"/>
    <mergeCell ref="J4:J5"/>
  </mergeCells>
  <printOptions horizontalCentered="1" verticalCentered="1"/>
  <pageMargins left="0.196527777777778" right="0.196527777777778" top="0.786805555555556" bottom="0.590277777777778" header="0" footer="0"/>
  <pageSetup paperSize="9" scale="90" orientation="landscape"/>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showGridLines="0" showZeros="0" workbookViewId="0">
      <selection activeCell="A3" sqref="A3:I3"/>
    </sheetView>
  </sheetViews>
  <sheetFormatPr defaultColWidth="9.16666666666667" defaultRowHeight="12.75" customHeight="1"/>
  <cols>
    <col min="1" max="1" width="11.1666666666667" customWidth="1"/>
    <col min="2" max="3" width="7.5" customWidth="1"/>
    <col min="4" max="4" width="33.8333333333333" customWidth="1"/>
    <col min="5" max="5" width="15" customWidth="1"/>
    <col min="6" max="6" width="12.5" customWidth="1"/>
    <col min="7" max="9" width="11.5" customWidth="1"/>
    <col min="10" max="10" width="13.1666666666667" customWidth="1"/>
    <col min="11" max="18" width="11.3333333333333" customWidth="1"/>
  </cols>
  <sheetData>
    <row r="1" ht="23.25" customHeight="1" spans="1:20">
      <c r="A1" s="2" t="s">
        <v>266</v>
      </c>
      <c r="B1" s="80"/>
      <c r="C1" s="80"/>
      <c r="D1" s="80"/>
      <c r="E1" s="80"/>
      <c r="F1" s="80"/>
      <c r="G1" s="80"/>
      <c r="H1" s="80"/>
      <c r="I1" s="80"/>
      <c r="J1" s="80"/>
      <c r="K1" s="80"/>
      <c r="L1" s="80"/>
      <c r="M1" s="80"/>
      <c r="N1" s="80"/>
      <c r="O1" s="80"/>
      <c r="Q1" s="56"/>
      <c r="R1" s="21"/>
      <c r="S1" s="56"/>
      <c r="T1" s="56"/>
    </row>
    <row r="2" ht="23.25" customHeight="1" spans="1:20">
      <c r="A2" s="81" t="s">
        <v>267</v>
      </c>
      <c r="B2" s="81"/>
      <c r="C2" s="81"/>
      <c r="D2" s="81"/>
      <c r="E2" s="81"/>
      <c r="F2" s="81"/>
      <c r="G2" s="81"/>
      <c r="H2" s="81"/>
      <c r="I2" s="81"/>
      <c r="J2" s="81"/>
      <c r="K2" s="81"/>
      <c r="L2" s="81"/>
      <c r="M2" s="81"/>
      <c r="N2" s="81"/>
      <c r="O2" s="81"/>
      <c r="P2" s="81"/>
      <c r="Q2" s="81"/>
      <c r="R2" s="81"/>
      <c r="S2" s="56"/>
      <c r="T2" s="56"/>
    </row>
    <row r="3" s="1" customFormat="1" ht="23.25" customHeight="1" spans="1:20">
      <c r="A3" s="114" t="s">
        <v>2</v>
      </c>
      <c r="B3" s="114"/>
      <c r="C3" s="114"/>
      <c r="D3" s="114"/>
      <c r="E3" s="114"/>
      <c r="F3" s="114"/>
      <c r="G3" s="114"/>
      <c r="H3" s="114"/>
      <c r="I3" s="114"/>
      <c r="J3" s="80"/>
      <c r="K3" s="80"/>
      <c r="L3" s="80"/>
      <c r="M3" s="80"/>
      <c r="N3" s="80"/>
      <c r="O3" s="80"/>
      <c r="Q3" s="54"/>
      <c r="R3" s="74" t="s">
        <v>84</v>
      </c>
      <c r="S3" s="54"/>
      <c r="T3" s="54"/>
    </row>
    <row r="4" ht="23.25" customHeight="1" spans="1:20">
      <c r="A4" s="62" t="s">
        <v>140</v>
      </c>
      <c r="B4" s="62"/>
      <c r="C4" s="62"/>
      <c r="D4" s="26" t="s">
        <v>112</v>
      </c>
      <c r="E4" s="100" t="s">
        <v>157</v>
      </c>
      <c r="F4" s="62" t="s">
        <v>141</v>
      </c>
      <c r="G4" s="62"/>
      <c r="H4" s="62"/>
      <c r="I4" s="82"/>
      <c r="J4" s="67" t="s">
        <v>142</v>
      </c>
      <c r="K4" s="67"/>
      <c r="L4" s="67"/>
      <c r="M4" s="67"/>
      <c r="N4" s="67"/>
      <c r="O4" s="67"/>
      <c r="P4" s="67"/>
      <c r="Q4" s="67"/>
      <c r="R4" s="67"/>
      <c r="S4" s="95"/>
      <c r="T4" s="95"/>
    </row>
    <row r="5" ht="23.25" customHeight="1" spans="1:20">
      <c r="A5" s="67" t="s">
        <v>113</v>
      </c>
      <c r="B5" s="67" t="s">
        <v>114</v>
      </c>
      <c r="C5" s="67" t="s">
        <v>115</v>
      </c>
      <c r="D5" s="9"/>
      <c r="E5" s="101"/>
      <c r="F5" s="67" t="s">
        <v>105</v>
      </c>
      <c r="G5" s="67" t="s">
        <v>143</v>
      </c>
      <c r="H5" s="67" t="s">
        <v>144</v>
      </c>
      <c r="I5" s="67" t="s">
        <v>145</v>
      </c>
      <c r="J5" s="67" t="s">
        <v>105</v>
      </c>
      <c r="K5" s="102" t="s">
        <v>146</v>
      </c>
      <c r="L5" s="103" t="s">
        <v>147</v>
      </c>
      <c r="M5" s="104" t="s">
        <v>148</v>
      </c>
      <c r="N5" s="105" t="s">
        <v>149</v>
      </c>
      <c r="O5" s="103" t="s">
        <v>150</v>
      </c>
      <c r="P5" s="102" t="s">
        <v>151</v>
      </c>
      <c r="Q5" s="102" t="s">
        <v>152</v>
      </c>
      <c r="R5" s="14" t="s">
        <v>153</v>
      </c>
      <c r="S5" s="95"/>
      <c r="T5" s="95"/>
    </row>
    <row r="6" ht="30" customHeight="1" spans="1:20">
      <c r="A6" s="67"/>
      <c r="B6" s="67"/>
      <c r="C6" s="67"/>
      <c r="D6" s="9"/>
      <c r="E6" s="101"/>
      <c r="F6" s="67"/>
      <c r="G6" s="67"/>
      <c r="H6" s="67"/>
      <c r="I6" s="67"/>
      <c r="J6" s="67"/>
      <c r="K6" s="106"/>
      <c r="L6" s="107"/>
      <c r="M6" s="108"/>
      <c r="N6" s="109"/>
      <c r="O6" s="107"/>
      <c r="P6" s="106"/>
      <c r="Q6" s="106"/>
      <c r="R6" s="14"/>
      <c r="S6" s="95"/>
      <c r="T6" s="95"/>
    </row>
    <row r="7" s="1" customFormat="1" ht="29.25" customHeight="1" spans="1:20">
      <c r="A7" s="92"/>
      <c r="B7" s="92"/>
      <c r="C7" s="92"/>
      <c r="D7" s="93"/>
      <c r="E7" s="17"/>
      <c r="F7" s="17"/>
      <c r="G7" s="17"/>
      <c r="H7" s="17"/>
      <c r="I7" s="17"/>
      <c r="J7" s="16"/>
      <c r="K7" s="16"/>
      <c r="L7" s="16"/>
      <c r="M7" s="16"/>
      <c r="N7" s="16"/>
      <c r="O7" s="16"/>
      <c r="P7" s="16"/>
      <c r="Q7" s="16"/>
      <c r="R7" s="16"/>
      <c r="S7" s="54"/>
      <c r="T7" s="54"/>
    </row>
    <row r="8" ht="23.25" customHeight="1" spans="1:21">
      <c r="A8" s="56"/>
      <c r="B8" s="56"/>
      <c r="C8" s="56"/>
      <c r="D8" s="56"/>
      <c r="E8" s="56"/>
      <c r="F8" s="56"/>
      <c r="G8" s="56"/>
      <c r="H8" s="56"/>
      <c r="I8" s="56"/>
      <c r="J8" s="56"/>
      <c r="K8" s="56"/>
      <c r="L8" s="56"/>
      <c r="M8" s="56"/>
      <c r="N8" s="56"/>
      <c r="O8" s="56"/>
      <c r="P8" s="56"/>
      <c r="Q8" s="56"/>
      <c r="R8" s="56"/>
      <c r="S8" s="56"/>
      <c r="T8" s="56"/>
      <c r="U8" s="20"/>
    </row>
    <row r="9" ht="23.25" customHeight="1" spans="1:20">
      <c r="A9" s="56"/>
      <c r="B9" s="56"/>
      <c r="C9" s="56"/>
      <c r="D9" s="56"/>
      <c r="E9" s="56"/>
      <c r="F9" s="56"/>
      <c r="G9" s="56"/>
      <c r="H9" s="56"/>
      <c r="I9" s="56"/>
      <c r="J9" s="56"/>
      <c r="K9" s="56"/>
      <c r="L9" s="56"/>
      <c r="M9" s="56"/>
      <c r="N9" s="56"/>
      <c r="O9" s="56"/>
      <c r="P9" s="56"/>
      <c r="Q9" s="56"/>
      <c r="R9" s="56"/>
      <c r="S9" s="56"/>
      <c r="T9" s="56"/>
    </row>
    <row r="10" ht="23.25" customHeight="1" spans="1:21">
      <c r="A10" s="56"/>
      <c r="B10" s="56"/>
      <c r="C10" s="56"/>
      <c r="D10" s="56"/>
      <c r="E10" s="56"/>
      <c r="F10" s="56"/>
      <c r="G10" s="56"/>
      <c r="H10" s="56"/>
      <c r="I10" s="56"/>
      <c r="J10" s="56"/>
      <c r="K10" s="56"/>
      <c r="L10" s="56"/>
      <c r="M10" s="56"/>
      <c r="N10" s="56"/>
      <c r="O10" s="56"/>
      <c r="P10" s="56"/>
      <c r="Q10" s="56"/>
      <c r="R10" s="56"/>
      <c r="S10" s="56"/>
      <c r="T10" s="56"/>
      <c r="U10" s="20"/>
    </row>
    <row r="11" ht="23.25" customHeight="1" spans="1:20">
      <c r="A11" s="56"/>
      <c r="B11" s="56"/>
      <c r="C11" s="56"/>
      <c r="D11" s="56"/>
      <c r="E11" s="56"/>
      <c r="F11" s="56"/>
      <c r="G11" s="56"/>
      <c r="H11" s="56"/>
      <c r="I11" s="56"/>
      <c r="J11" s="56"/>
      <c r="K11" s="56"/>
      <c r="L11" s="56"/>
      <c r="M11" s="56"/>
      <c r="N11" s="56"/>
      <c r="O11" s="56"/>
      <c r="P11" s="56"/>
      <c r="Q11" s="56"/>
      <c r="R11" s="56"/>
      <c r="S11" s="56"/>
      <c r="T11" s="56"/>
    </row>
    <row r="12" ht="23.25" customHeight="1" spans="1:20">
      <c r="A12" s="56"/>
      <c r="B12" s="56"/>
      <c r="C12" s="56"/>
      <c r="D12" s="56"/>
      <c r="E12" s="56"/>
      <c r="F12" s="56"/>
      <c r="G12" s="56"/>
      <c r="H12" s="56"/>
      <c r="I12" s="56"/>
      <c r="J12" s="56"/>
      <c r="K12" s="56"/>
      <c r="L12" s="56"/>
      <c r="M12" s="56"/>
      <c r="N12" s="56"/>
      <c r="O12" s="56"/>
      <c r="P12" s="56"/>
      <c r="Q12" s="56"/>
      <c r="R12" s="56"/>
      <c r="S12" s="56"/>
      <c r="T12" s="56"/>
    </row>
    <row r="13" ht="23.25" customHeight="1" spans="1:20">
      <c r="A13" s="56"/>
      <c r="B13" s="56"/>
      <c r="C13" s="56"/>
      <c r="D13" s="56"/>
      <c r="E13" s="56"/>
      <c r="F13" s="56"/>
      <c r="G13" s="56"/>
      <c r="H13" s="56"/>
      <c r="I13" s="56"/>
      <c r="J13" s="56"/>
      <c r="K13" s="56"/>
      <c r="L13" s="56"/>
      <c r="M13" s="56"/>
      <c r="N13" s="56"/>
      <c r="O13" s="56"/>
      <c r="P13" s="56"/>
      <c r="Q13" s="56"/>
      <c r="R13" s="56"/>
      <c r="S13" s="56"/>
      <c r="T13" s="56"/>
    </row>
    <row r="14" ht="23.25" customHeight="1" spans="1:20">
      <c r="A14" s="56"/>
      <c r="B14" s="56"/>
      <c r="C14" s="56"/>
      <c r="D14" s="56"/>
      <c r="E14" s="56"/>
      <c r="F14" s="56"/>
      <c r="G14" s="56"/>
      <c r="H14" s="56"/>
      <c r="I14" s="56"/>
      <c r="J14" s="56"/>
      <c r="K14" s="56"/>
      <c r="L14" s="56"/>
      <c r="M14" s="56"/>
      <c r="N14" s="56"/>
      <c r="O14" s="56"/>
      <c r="P14" s="56"/>
      <c r="Q14" s="56"/>
      <c r="R14" s="56"/>
      <c r="S14" s="56"/>
      <c r="T14" s="56"/>
    </row>
    <row r="15" ht="23.25" customHeight="1" spans="1:20">
      <c r="A15" s="56"/>
      <c r="B15" s="56"/>
      <c r="C15" s="56"/>
      <c r="D15" s="56"/>
      <c r="E15" s="56"/>
      <c r="F15" s="56"/>
      <c r="G15" s="56"/>
      <c r="H15" s="56"/>
      <c r="I15" s="56"/>
      <c r="J15" s="56"/>
      <c r="K15" s="56"/>
      <c r="L15" s="56"/>
      <c r="M15" s="56"/>
      <c r="N15" s="56"/>
      <c r="O15" s="56"/>
      <c r="P15" s="56"/>
      <c r="Q15" s="56"/>
      <c r="R15" s="56"/>
      <c r="S15" s="56"/>
      <c r="T15" s="56"/>
    </row>
    <row r="16" ht="23.25" customHeight="1" spans="1:20">
      <c r="A16" s="56"/>
      <c r="B16" s="56"/>
      <c r="C16" s="56"/>
      <c r="D16" s="56"/>
      <c r="E16" s="56"/>
      <c r="F16" s="56"/>
      <c r="G16" s="56"/>
      <c r="H16" s="56"/>
      <c r="I16" s="56"/>
      <c r="J16" s="56"/>
      <c r="K16" s="56"/>
      <c r="L16" s="56"/>
      <c r="M16" s="56"/>
      <c r="N16" s="56"/>
      <c r="O16" s="56"/>
      <c r="P16" s="56"/>
      <c r="Q16" s="56"/>
      <c r="R16" s="56"/>
      <c r="S16" s="56"/>
      <c r="T16" s="56"/>
    </row>
    <row r="17" ht="23.25" customHeight="1" spans="1:20">
      <c r="A17" s="56"/>
      <c r="B17" s="56"/>
      <c r="C17" s="56"/>
      <c r="D17" s="56"/>
      <c r="E17" s="56"/>
      <c r="F17" s="56"/>
      <c r="G17" s="56"/>
      <c r="H17" s="56"/>
      <c r="I17" s="56"/>
      <c r="J17" s="56"/>
      <c r="K17" s="56"/>
      <c r="L17" s="56"/>
      <c r="M17" s="56"/>
      <c r="N17" s="56"/>
      <c r="O17" s="56"/>
      <c r="P17" s="56"/>
      <c r="Q17" s="56"/>
      <c r="R17" s="56"/>
      <c r="S17" s="56"/>
      <c r="T17" s="56"/>
    </row>
    <row r="18" ht="23.25" customHeight="1" spans="1:20">
      <c r="A18" s="56"/>
      <c r="B18" s="56"/>
      <c r="C18" s="56"/>
      <c r="D18" s="56"/>
      <c r="E18" s="56"/>
      <c r="F18" s="56"/>
      <c r="G18" s="56"/>
      <c r="H18" s="56"/>
      <c r="I18" s="56"/>
      <c r="J18" s="56"/>
      <c r="K18" s="56"/>
      <c r="L18" s="56"/>
      <c r="M18" s="56"/>
      <c r="N18" s="56"/>
      <c r="O18" s="56"/>
      <c r="P18" s="56"/>
      <c r="Q18" s="56"/>
      <c r="R18" s="56"/>
      <c r="S18" s="56"/>
      <c r="T18" s="56"/>
    </row>
  </sheetData>
  <mergeCells count="22">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verticalCentered="1"/>
  <pageMargins left="0.196527777777778" right="0.196527777777778" top="0.786805555555556" bottom="0.590277777777778" header="0" footer="0"/>
  <pageSetup paperSize="9" scale="70" orientation="landscape"/>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showGridLines="0" showZeros="0" workbookViewId="0">
      <selection activeCell="J20" sqref="J20"/>
    </sheetView>
  </sheetViews>
  <sheetFormatPr defaultColWidth="9.16666666666667" defaultRowHeight="12.75" customHeight="1"/>
  <cols>
    <col min="1" max="1" width="11" customWidth="1"/>
    <col min="2" max="2" width="9" customWidth="1"/>
    <col min="3" max="3" width="6.83333333333333" customWidth="1"/>
    <col min="4" max="4" width="36.6666666666667" customWidth="1"/>
    <col min="5" max="5" width="15" customWidth="1"/>
    <col min="6" max="17" width="12.6666666666667" customWidth="1"/>
  </cols>
  <sheetData>
    <row r="1" ht="23.25" customHeight="1" spans="1:19">
      <c r="A1" s="2" t="s">
        <v>268</v>
      </c>
      <c r="B1" s="80"/>
      <c r="C1" s="80"/>
      <c r="D1" s="80"/>
      <c r="E1" s="80"/>
      <c r="F1" s="80"/>
      <c r="G1" s="80"/>
      <c r="H1" s="80"/>
      <c r="I1" s="80"/>
      <c r="J1" s="80"/>
      <c r="K1" s="80"/>
      <c r="L1" s="80"/>
      <c r="M1" s="80"/>
      <c r="N1" s="80"/>
      <c r="O1" s="80"/>
      <c r="Q1" s="21"/>
      <c r="R1" s="56"/>
      <c r="S1" s="56"/>
    </row>
    <row r="2" ht="23.25" customHeight="1" spans="1:19">
      <c r="A2" s="81" t="s">
        <v>269</v>
      </c>
      <c r="B2" s="81"/>
      <c r="C2" s="81"/>
      <c r="D2" s="81"/>
      <c r="E2" s="81"/>
      <c r="F2" s="81"/>
      <c r="G2" s="81"/>
      <c r="H2" s="81"/>
      <c r="I2" s="81"/>
      <c r="J2" s="81"/>
      <c r="K2" s="81"/>
      <c r="L2" s="81"/>
      <c r="M2" s="81"/>
      <c r="N2" s="81"/>
      <c r="O2" s="81"/>
      <c r="P2" s="81"/>
      <c r="Q2" s="81"/>
      <c r="R2" s="56"/>
      <c r="S2" s="56"/>
    </row>
    <row r="3" s="1" customFormat="1" ht="23.25" customHeight="1" spans="1:19">
      <c r="A3" s="115" t="s">
        <v>2</v>
      </c>
      <c r="B3" s="115"/>
      <c r="C3" s="115"/>
      <c r="D3" s="115"/>
      <c r="E3" s="115"/>
      <c r="F3" s="115"/>
      <c r="G3" s="115"/>
      <c r="H3" s="115"/>
      <c r="I3" s="115"/>
      <c r="J3" s="80"/>
      <c r="K3" s="80"/>
      <c r="L3" s="80"/>
      <c r="M3" s="80"/>
      <c r="N3" s="80"/>
      <c r="O3" s="80"/>
      <c r="Q3" s="74" t="s">
        <v>84</v>
      </c>
      <c r="R3" s="54"/>
      <c r="S3" s="54"/>
    </row>
    <row r="4" ht="21.75" customHeight="1" spans="1:19">
      <c r="A4" s="62" t="s">
        <v>140</v>
      </c>
      <c r="B4" s="62"/>
      <c r="C4" s="62"/>
      <c r="D4" s="26" t="s">
        <v>156</v>
      </c>
      <c r="E4" s="117" t="s">
        <v>157</v>
      </c>
      <c r="F4" s="82" t="s">
        <v>158</v>
      </c>
      <c r="G4" s="83" t="s">
        <v>159</v>
      </c>
      <c r="H4" s="82" t="s">
        <v>160</v>
      </c>
      <c r="I4" s="82" t="s">
        <v>161</v>
      </c>
      <c r="J4" s="84" t="s">
        <v>162</v>
      </c>
      <c r="K4" s="84" t="s">
        <v>163</v>
      </c>
      <c r="L4" s="84" t="s">
        <v>164</v>
      </c>
      <c r="M4" s="84" t="s">
        <v>165</v>
      </c>
      <c r="N4" s="84" t="s">
        <v>145</v>
      </c>
      <c r="O4" s="84" t="s">
        <v>166</v>
      </c>
      <c r="P4" s="84" t="s">
        <v>167</v>
      </c>
      <c r="Q4" s="67" t="s">
        <v>153</v>
      </c>
      <c r="R4" s="95"/>
      <c r="S4" s="95"/>
    </row>
    <row r="5" ht="15" customHeight="1" spans="1:19">
      <c r="A5" s="67" t="s">
        <v>113</v>
      </c>
      <c r="B5" s="67" t="s">
        <v>114</v>
      </c>
      <c r="C5" s="67" t="s">
        <v>115</v>
      </c>
      <c r="D5" s="9"/>
      <c r="E5" s="118"/>
      <c r="F5" s="84"/>
      <c r="G5" s="85"/>
      <c r="H5" s="84"/>
      <c r="I5" s="84"/>
      <c r="J5" s="84"/>
      <c r="K5" s="84"/>
      <c r="L5" s="84"/>
      <c r="M5" s="84"/>
      <c r="N5" s="84"/>
      <c r="O5" s="84"/>
      <c r="P5" s="84"/>
      <c r="Q5" s="67"/>
      <c r="R5" s="95"/>
      <c r="S5" s="95"/>
    </row>
    <row r="6" ht="15" customHeight="1" spans="1:19">
      <c r="A6" s="67"/>
      <c r="B6" s="67"/>
      <c r="C6" s="67"/>
      <c r="D6" s="9"/>
      <c r="E6" s="118"/>
      <c r="F6" s="84"/>
      <c r="G6" s="85"/>
      <c r="H6" s="84"/>
      <c r="I6" s="84"/>
      <c r="J6" s="84"/>
      <c r="K6" s="84"/>
      <c r="L6" s="84"/>
      <c r="M6" s="84"/>
      <c r="N6" s="84"/>
      <c r="O6" s="84"/>
      <c r="P6" s="84"/>
      <c r="Q6" s="67"/>
      <c r="R6" s="95"/>
      <c r="S6" s="95"/>
    </row>
    <row r="7" s="1" customFormat="1" ht="29.25" customHeight="1" spans="1:19">
      <c r="A7" s="92"/>
      <c r="B7" s="92"/>
      <c r="C7" s="92"/>
      <c r="D7" s="93"/>
      <c r="E7" s="17"/>
      <c r="F7" s="17"/>
      <c r="G7" s="17"/>
      <c r="H7" s="17"/>
      <c r="I7" s="17"/>
      <c r="J7" s="17"/>
      <c r="K7" s="17"/>
      <c r="L7" s="17"/>
      <c r="M7" s="17"/>
      <c r="N7" s="17"/>
      <c r="O7" s="17"/>
      <c r="P7" s="17"/>
      <c r="Q7" s="16"/>
      <c r="R7" s="54"/>
      <c r="S7" s="54"/>
    </row>
    <row r="8" ht="23.25" customHeight="1" spans="1:20">
      <c r="A8" s="56"/>
      <c r="B8" s="56"/>
      <c r="C8" s="56"/>
      <c r="D8" s="56"/>
      <c r="E8" s="56"/>
      <c r="F8" s="56"/>
      <c r="G8" s="56"/>
      <c r="H8" s="56"/>
      <c r="I8" s="56"/>
      <c r="J8" s="56"/>
      <c r="K8" s="56"/>
      <c r="L8" s="56"/>
      <c r="M8" s="56"/>
      <c r="N8" s="56"/>
      <c r="O8" s="56"/>
      <c r="P8" s="56"/>
      <c r="Q8" s="56"/>
      <c r="R8" s="56"/>
      <c r="S8" s="56"/>
      <c r="T8" s="20"/>
    </row>
    <row r="9" ht="23.25" customHeight="1" spans="1:19">
      <c r="A9" s="56"/>
      <c r="B9" s="56"/>
      <c r="C9" s="56"/>
      <c r="D9" s="56"/>
      <c r="E9" s="56"/>
      <c r="F9" s="56"/>
      <c r="G9" s="56"/>
      <c r="H9" s="56"/>
      <c r="I9" s="56"/>
      <c r="J9" s="56"/>
      <c r="K9" s="56"/>
      <c r="L9" s="56"/>
      <c r="M9" s="56"/>
      <c r="N9" s="56"/>
      <c r="O9" s="56"/>
      <c r="P9" s="56"/>
      <c r="Q9" s="56"/>
      <c r="R9" s="56"/>
      <c r="S9" s="56"/>
    </row>
    <row r="10" ht="23.25" customHeight="1" spans="1:20">
      <c r="A10" s="56"/>
      <c r="B10" s="56"/>
      <c r="C10" s="56"/>
      <c r="D10" s="56"/>
      <c r="E10" s="56"/>
      <c r="F10" s="56"/>
      <c r="G10" s="56"/>
      <c r="H10" s="56"/>
      <c r="I10" s="56"/>
      <c r="J10" s="56"/>
      <c r="K10" s="56"/>
      <c r="L10" s="56"/>
      <c r="M10" s="56"/>
      <c r="N10" s="56"/>
      <c r="O10" s="56"/>
      <c r="P10" s="56"/>
      <c r="Q10" s="56"/>
      <c r="R10" s="56"/>
      <c r="S10" s="56"/>
      <c r="T10" s="20"/>
    </row>
    <row r="11" ht="23.25" customHeight="1" spans="1:19">
      <c r="A11" s="56"/>
      <c r="B11" s="56"/>
      <c r="C11" s="56"/>
      <c r="D11" s="56"/>
      <c r="E11" s="56"/>
      <c r="F11" s="56"/>
      <c r="G11" s="56"/>
      <c r="H11" s="56"/>
      <c r="I11" s="56"/>
      <c r="J11" s="56"/>
      <c r="K11" s="56"/>
      <c r="L11" s="56"/>
      <c r="M11" s="56"/>
      <c r="N11" s="56"/>
      <c r="O11" s="56"/>
      <c r="P11" s="56"/>
      <c r="Q11" s="56"/>
      <c r="R11" s="56"/>
      <c r="S11" s="56"/>
    </row>
    <row r="12" ht="23.25" customHeight="1" spans="1:19">
      <c r="A12" s="56"/>
      <c r="B12" s="56"/>
      <c r="C12" s="56"/>
      <c r="D12" s="56"/>
      <c r="E12" s="56"/>
      <c r="F12" s="56"/>
      <c r="G12" s="56"/>
      <c r="H12" s="56"/>
      <c r="I12" s="56"/>
      <c r="J12" s="56"/>
      <c r="K12" s="56"/>
      <c r="L12" s="56"/>
      <c r="M12" s="56"/>
      <c r="N12" s="56"/>
      <c r="O12" s="56"/>
      <c r="P12" s="56"/>
      <c r="Q12" s="56"/>
      <c r="R12" s="56"/>
      <c r="S12" s="56"/>
    </row>
    <row r="13" ht="23.25" customHeight="1" spans="1:19">
      <c r="A13" s="56"/>
      <c r="B13" s="56"/>
      <c r="C13" s="56"/>
      <c r="D13" s="56"/>
      <c r="E13" s="56"/>
      <c r="F13" s="56"/>
      <c r="G13" s="56"/>
      <c r="H13" s="56"/>
      <c r="I13" s="56"/>
      <c r="J13" s="56"/>
      <c r="K13" s="56"/>
      <c r="L13" s="56"/>
      <c r="M13" s="56"/>
      <c r="N13" s="56"/>
      <c r="O13" s="56"/>
      <c r="P13" s="56"/>
      <c r="Q13" s="56"/>
      <c r="R13" s="56"/>
      <c r="S13" s="56"/>
    </row>
    <row r="14" ht="23.25" customHeight="1" spans="1:19">
      <c r="A14" s="56"/>
      <c r="B14" s="56"/>
      <c r="C14" s="56"/>
      <c r="D14" s="56"/>
      <c r="E14" s="56"/>
      <c r="F14" s="56"/>
      <c r="G14" s="56"/>
      <c r="H14" s="56"/>
      <c r="I14" s="56"/>
      <c r="J14" s="56"/>
      <c r="K14" s="56"/>
      <c r="L14" s="56"/>
      <c r="M14" s="56"/>
      <c r="N14" s="56"/>
      <c r="O14" s="56"/>
      <c r="P14" s="56"/>
      <c r="Q14" s="56"/>
      <c r="R14" s="56"/>
      <c r="S14" s="56"/>
    </row>
    <row r="15" ht="23.25" customHeight="1" spans="1:19">
      <c r="A15" s="56"/>
      <c r="B15" s="56"/>
      <c r="C15" s="56"/>
      <c r="D15" s="56"/>
      <c r="E15" s="56"/>
      <c r="F15" s="56"/>
      <c r="G15" s="56"/>
      <c r="H15" s="56"/>
      <c r="I15" s="56"/>
      <c r="J15" s="56"/>
      <c r="K15" s="56"/>
      <c r="L15" s="56"/>
      <c r="M15" s="56"/>
      <c r="N15" s="56"/>
      <c r="O15" s="56"/>
      <c r="P15" s="56"/>
      <c r="Q15" s="56"/>
      <c r="R15" s="56"/>
      <c r="S15" s="56"/>
    </row>
    <row r="16" ht="23.25" customHeight="1" spans="1:19">
      <c r="A16" s="56"/>
      <c r="B16" s="56"/>
      <c r="C16" s="56"/>
      <c r="D16" s="56"/>
      <c r="E16" s="56"/>
      <c r="F16" s="56"/>
      <c r="G16" s="56"/>
      <c r="H16" s="56"/>
      <c r="I16" s="56"/>
      <c r="J16" s="56"/>
      <c r="K16" s="56"/>
      <c r="L16" s="56"/>
      <c r="M16" s="56"/>
      <c r="N16" s="56"/>
      <c r="O16" s="56"/>
      <c r="P16" s="56"/>
      <c r="Q16" s="56"/>
      <c r="R16" s="56"/>
      <c r="S16" s="56"/>
    </row>
    <row r="17" ht="23.25" customHeight="1" spans="1:19">
      <c r="A17" s="56"/>
      <c r="B17" s="56"/>
      <c r="C17" s="56"/>
      <c r="D17" s="56"/>
      <c r="E17" s="56"/>
      <c r="F17" s="56"/>
      <c r="G17" s="56"/>
      <c r="H17" s="56"/>
      <c r="I17" s="56"/>
      <c r="J17" s="56"/>
      <c r="K17" s="56"/>
      <c r="L17" s="56"/>
      <c r="M17" s="56"/>
      <c r="N17" s="56"/>
      <c r="O17" s="56"/>
      <c r="P17" s="56"/>
      <c r="Q17" s="56"/>
      <c r="R17" s="56"/>
      <c r="S17" s="56"/>
    </row>
    <row r="18" ht="23.25" customHeight="1" spans="1:19">
      <c r="A18" s="56"/>
      <c r="B18" s="56"/>
      <c r="C18" s="56"/>
      <c r="D18" s="56"/>
      <c r="E18" s="56"/>
      <c r="F18" s="56"/>
      <c r="G18" s="56"/>
      <c r="H18" s="56"/>
      <c r="I18" s="56"/>
      <c r="J18" s="56"/>
      <c r="K18" s="56"/>
      <c r="L18" s="56"/>
      <c r="M18" s="56"/>
      <c r="N18" s="56"/>
      <c r="O18" s="56"/>
      <c r="P18" s="56"/>
      <c r="Q18" s="56"/>
      <c r="R18" s="56"/>
      <c r="S18" s="56"/>
    </row>
  </sheetData>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verticalCentered="1"/>
  <pageMargins left="0.196527777777778" right="0.196527777777778" top="0.786805555555556" bottom="0.590277777777778" header="0" footer="0"/>
  <pageSetup paperSize="9" scale="70" orientation="landscape"/>
  <headerFooter alignWithMargins="0">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showGridLines="0" showZeros="0" workbookViewId="0">
      <selection activeCell="I24" sqref="I24"/>
    </sheetView>
  </sheetViews>
  <sheetFormatPr defaultColWidth="9.16666666666667" defaultRowHeight="12.75" customHeight="1"/>
  <cols>
    <col min="1" max="1" width="12" customWidth="1"/>
    <col min="2" max="3" width="7.66666666666667" customWidth="1"/>
    <col min="4" max="4" width="40" customWidth="1"/>
    <col min="5" max="5" width="15" customWidth="1"/>
    <col min="6" max="6" width="12.5" customWidth="1"/>
    <col min="7" max="9" width="11.5" customWidth="1"/>
    <col min="10" max="10" width="13.1666666666667" customWidth="1"/>
    <col min="11" max="18" width="10.8333333333333" customWidth="1"/>
  </cols>
  <sheetData>
    <row r="1" ht="23.25" customHeight="1" spans="1:20">
      <c r="A1" s="2" t="s">
        <v>270</v>
      </c>
      <c r="B1" s="80"/>
      <c r="C1" s="80"/>
      <c r="D1" s="80"/>
      <c r="E1" s="80"/>
      <c r="F1" s="80"/>
      <c r="G1" s="80"/>
      <c r="H1" s="80"/>
      <c r="I1" s="80"/>
      <c r="J1" s="80"/>
      <c r="K1" s="80"/>
      <c r="L1" s="80"/>
      <c r="M1" s="80"/>
      <c r="N1" s="80"/>
      <c r="O1" s="80"/>
      <c r="Q1" s="56"/>
      <c r="R1" s="21"/>
      <c r="S1" s="56"/>
      <c r="T1" s="56"/>
    </row>
    <row r="2" ht="23.25" customHeight="1" spans="1:20">
      <c r="A2" s="81" t="s">
        <v>271</v>
      </c>
      <c r="B2" s="81"/>
      <c r="C2" s="81"/>
      <c r="D2" s="81"/>
      <c r="E2" s="81"/>
      <c r="F2" s="81"/>
      <c r="G2" s="81"/>
      <c r="H2" s="81"/>
      <c r="I2" s="81"/>
      <c r="J2" s="81"/>
      <c r="K2" s="81"/>
      <c r="L2" s="81"/>
      <c r="M2" s="81"/>
      <c r="N2" s="81"/>
      <c r="O2" s="81"/>
      <c r="P2" s="81"/>
      <c r="Q2" s="81"/>
      <c r="R2" s="81"/>
      <c r="S2" s="56"/>
      <c r="T2" s="56"/>
    </row>
    <row r="3" s="1" customFormat="1" ht="23.25" customHeight="1" spans="1:20">
      <c r="A3" s="115" t="s">
        <v>2</v>
      </c>
      <c r="B3" s="115"/>
      <c r="C3" s="115"/>
      <c r="D3" s="115"/>
      <c r="E3" s="115"/>
      <c r="F3" s="115"/>
      <c r="G3" s="115"/>
      <c r="H3" s="115"/>
      <c r="I3" s="115"/>
      <c r="J3" s="80"/>
      <c r="K3" s="80"/>
      <c r="L3" s="80"/>
      <c r="M3" s="80"/>
      <c r="N3" s="80"/>
      <c r="O3" s="80"/>
      <c r="Q3" s="54"/>
      <c r="R3" s="74" t="s">
        <v>84</v>
      </c>
      <c r="S3" s="54"/>
      <c r="T3" s="54"/>
    </row>
    <row r="4" ht="23.25" customHeight="1" spans="1:20">
      <c r="A4" s="62" t="s">
        <v>140</v>
      </c>
      <c r="B4" s="62"/>
      <c r="C4" s="62"/>
      <c r="D4" s="26" t="s">
        <v>112</v>
      </c>
      <c r="E4" s="62" t="s">
        <v>157</v>
      </c>
      <c r="F4" s="62" t="s">
        <v>141</v>
      </c>
      <c r="G4" s="62"/>
      <c r="H4" s="62"/>
      <c r="I4" s="82"/>
      <c r="J4" s="67" t="s">
        <v>142</v>
      </c>
      <c r="K4" s="67"/>
      <c r="L4" s="67"/>
      <c r="M4" s="67"/>
      <c r="N4" s="67"/>
      <c r="O4" s="67"/>
      <c r="P4" s="67"/>
      <c r="Q4" s="67"/>
      <c r="R4" s="67"/>
      <c r="S4" s="95"/>
      <c r="T4" s="95"/>
    </row>
    <row r="5" ht="23.25" customHeight="1" spans="1:20">
      <c r="A5" s="67" t="s">
        <v>113</v>
      </c>
      <c r="B5" s="67" t="s">
        <v>114</v>
      </c>
      <c r="C5" s="67" t="s">
        <v>115</v>
      </c>
      <c r="D5" s="9"/>
      <c r="E5" s="67"/>
      <c r="F5" s="67" t="s">
        <v>105</v>
      </c>
      <c r="G5" s="67" t="s">
        <v>143</v>
      </c>
      <c r="H5" s="67" t="s">
        <v>144</v>
      </c>
      <c r="I5" s="67" t="s">
        <v>145</v>
      </c>
      <c r="J5" s="67" t="s">
        <v>105</v>
      </c>
      <c r="K5" s="102" t="s">
        <v>146</v>
      </c>
      <c r="L5" s="103" t="s">
        <v>147</v>
      </c>
      <c r="M5" s="104" t="s">
        <v>148</v>
      </c>
      <c r="N5" s="105" t="s">
        <v>149</v>
      </c>
      <c r="O5" s="103" t="s">
        <v>150</v>
      </c>
      <c r="P5" s="102" t="s">
        <v>151</v>
      </c>
      <c r="Q5" s="102" t="s">
        <v>152</v>
      </c>
      <c r="R5" s="14" t="s">
        <v>153</v>
      </c>
      <c r="S5" s="95"/>
      <c r="T5" s="95"/>
    </row>
    <row r="6" ht="30" customHeight="1" spans="1:20">
      <c r="A6" s="102"/>
      <c r="B6" s="102"/>
      <c r="C6" s="102"/>
      <c r="D6" s="116"/>
      <c r="E6" s="102"/>
      <c r="F6" s="102"/>
      <c r="G6" s="102"/>
      <c r="H6" s="102"/>
      <c r="I6" s="102"/>
      <c r="J6" s="102"/>
      <c r="K6" s="106"/>
      <c r="L6" s="107"/>
      <c r="M6" s="108"/>
      <c r="N6" s="109"/>
      <c r="O6" s="107"/>
      <c r="P6" s="106"/>
      <c r="Q6" s="106"/>
      <c r="R6" s="27"/>
      <c r="S6" s="95"/>
      <c r="T6" s="95"/>
    </row>
    <row r="7" ht="30" customHeight="1" spans="1:20">
      <c r="A7" s="86"/>
      <c r="B7" s="86"/>
      <c r="C7" s="86"/>
      <c r="D7" s="87"/>
      <c r="E7" s="16"/>
      <c r="F7" s="16"/>
      <c r="G7" s="16"/>
      <c r="H7" s="16"/>
      <c r="I7" s="17"/>
      <c r="J7" s="16"/>
      <c r="K7" s="16"/>
      <c r="L7" s="17"/>
      <c r="M7" s="111"/>
      <c r="N7" s="112"/>
      <c r="O7" s="113"/>
      <c r="P7" s="67"/>
      <c r="Q7" s="67"/>
      <c r="R7" s="14"/>
      <c r="S7" s="95"/>
      <c r="T7" s="95"/>
    </row>
    <row r="8" ht="30" customHeight="1" spans="1:20">
      <c r="A8" s="86"/>
      <c r="B8" s="86"/>
      <c r="C8" s="86"/>
      <c r="D8" s="87"/>
      <c r="E8" s="16"/>
      <c r="F8" s="16"/>
      <c r="G8" s="16"/>
      <c r="H8" s="16"/>
      <c r="I8" s="17"/>
      <c r="J8" s="16"/>
      <c r="K8" s="16"/>
      <c r="L8" s="17"/>
      <c r="M8" s="111"/>
      <c r="N8" s="112"/>
      <c r="O8" s="113"/>
      <c r="P8" s="67"/>
      <c r="Q8" s="67"/>
      <c r="R8" s="14"/>
      <c r="S8" s="95"/>
      <c r="T8" s="95"/>
    </row>
    <row r="9" ht="30" customHeight="1" spans="1:20">
      <c r="A9" s="86"/>
      <c r="B9" s="86"/>
      <c r="C9" s="86"/>
      <c r="D9" s="87"/>
      <c r="E9" s="16"/>
      <c r="F9" s="16"/>
      <c r="G9" s="16"/>
      <c r="H9" s="16"/>
      <c r="I9" s="17"/>
      <c r="J9" s="16"/>
      <c r="K9" s="16"/>
      <c r="L9" s="17"/>
      <c r="M9" s="111"/>
      <c r="N9" s="112"/>
      <c r="O9" s="113"/>
      <c r="P9" s="67"/>
      <c r="Q9" s="67"/>
      <c r="R9" s="14"/>
      <c r="S9" s="95"/>
      <c r="T9" s="95"/>
    </row>
    <row r="10" s="1" customFormat="1" ht="30.75" customHeight="1" spans="1:20">
      <c r="A10" s="86"/>
      <c r="B10" s="86"/>
      <c r="C10" s="86"/>
      <c r="D10" s="87"/>
      <c r="E10" s="16"/>
      <c r="F10" s="16"/>
      <c r="G10" s="16"/>
      <c r="H10" s="16"/>
      <c r="I10" s="17"/>
      <c r="J10" s="16"/>
      <c r="K10" s="16"/>
      <c r="L10" s="17"/>
      <c r="M10" s="17"/>
      <c r="N10" s="17"/>
      <c r="O10" s="17"/>
      <c r="P10" s="17"/>
      <c r="Q10" s="17"/>
      <c r="R10" s="16"/>
      <c r="S10" s="54"/>
      <c r="T10" s="54"/>
    </row>
    <row r="11" ht="23.25" customHeight="1" spans="1:20">
      <c r="A11" s="56"/>
      <c r="B11" s="56"/>
      <c r="C11" s="56"/>
      <c r="D11" s="56"/>
      <c r="E11" s="56"/>
      <c r="F11" s="56"/>
      <c r="G11" s="56"/>
      <c r="H11" s="56"/>
      <c r="I11" s="56"/>
      <c r="J11" s="56"/>
      <c r="K11" s="56"/>
      <c r="L11" s="56"/>
      <c r="M11" s="56"/>
      <c r="N11" s="56"/>
      <c r="O11" s="56"/>
      <c r="P11" s="56"/>
      <c r="Q11" s="56"/>
      <c r="R11" s="56"/>
      <c r="S11" s="56"/>
      <c r="T11" s="56"/>
    </row>
    <row r="12" ht="23.25" customHeight="1" spans="1:20">
      <c r="A12" s="56"/>
      <c r="B12" s="56"/>
      <c r="C12" s="56"/>
      <c r="D12" s="56"/>
      <c r="E12" s="56"/>
      <c r="F12" s="56"/>
      <c r="G12" s="56"/>
      <c r="H12" s="56"/>
      <c r="I12" s="56"/>
      <c r="J12" s="56"/>
      <c r="K12" s="56"/>
      <c r="L12" s="56"/>
      <c r="M12" s="56"/>
      <c r="N12" s="56"/>
      <c r="O12" s="56"/>
      <c r="P12" s="56"/>
      <c r="Q12" s="56"/>
      <c r="R12" s="56"/>
      <c r="S12" s="56"/>
      <c r="T12" s="56"/>
    </row>
    <row r="13" ht="23.25" customHeight="1" spans="1:20">
      <c r="A13" s="56"/>
      <c r="B13" s="56"/>
      <c r="C13" s="56"/>
      <c r="D13" s="56"/>
      <c r="E13" s="56"/>
      <c r="F13" s="56"/>
      <c r="G13" s="56"/>
      <c r="H13" s="56"/>
      <c r="I13" s="56"/>
      <c r="J13" s="56"/>
      <c r="K13" s="56"/>
      <c r="L13" s="56"/>
      <c r="M13" s="56"/>
      <c r="N13" s="56"/>
      <c r="O13" s="56"/>
      <c r="P13" s="56"/>
      <c r="Q13" s="56"/>
      <c r="R13" s="56"/>
      <c r="S13" s="56"/>
      <c r="T13" s="56"/>
    </row>
    <row r="14" ht="23.25" customHeight="1" spans="1:20">
      <c r="A14" s="56"/>
      <c r="B14" s="56"/>
      <c r="C14" s="56"/>
      <c r="D14" s="56"/>
      <c r="E14" s="56"/>
      <c r="F14" s="56"/>
      <c r="G14" s="56"/>
      <c r="H14" s="56"/>
      <c r="I14" s="56"/>
      <c r="J14" s="56"/>
      <c r="K14" s="56"/>
      <c r="L14" s="56"/>
      <c r="M14" s="56"/>
      <c r="N14" s="56"/>
      <c r="O14" s="56"/>
      <c r="P14" s="56"/>
      <c r="Q14" s="56"/>
      <c r="R14" s="56"/>
      <c r="S14" s="56"/>
      <c r="T14" s="56"/>
    </row>
    <row r="15" ht="23.25" customHeight="1" spans="1:20">
      <c r="A15" s="56"/>
      <c r="B15" s="56"/>
      <c r="C15" s="56"/>
      <c r="D15" s="56"/>
      <c r="E15" s="56"/>
      <c r="F15" s="56"/>
      <c r="G15" s="56"/>
      <c r="H15" s="56"/>
      <c r="I15" s="56"/>
      <c r="J15" s="56"/>
      <c r="K15" s="56"/>
      <c r="L15" s="56"/>
      <c r="M15" s="56"/>
      <c r="N15" s="56"/>
      <c r="O15" s="56"/>
      <c r="P15" s="56"/>
      <c r="Q15" s="56"/>
      <c r="R15" s="56"/>
      <c r="S15" s="56"/>
      <c r="T15" s="56"/>
    </row>
    <row r="16" ht="23.25" customHeight="1" spans="1:20">
      <c r="A16" s="56"/>
      <c r="B16" s="56"/>
      <c r="C16" s="56"/>
      <c r="D16" s="56"/>
      <c r="E16" s="56"/>
      <c r="F16" s="56"/>
      <c r="G16" s="56"/>
      <c r="H16" s="56"/>
      <c r="I16" s="56"/>
      <c r="J16" s="56"/>
      <c r="K16" s="56"/>
      <c r="L16" s="56"/>
      <c r="M16" s="56"/>
      <c r="N16" s="56"/>
      <c r="O16" s="56"/>
      <c r="P16" s="56"/>
      <c r="Q16" s="56"/>
      <c r="R16" s="56"/>
      <c r="S16" s="56"/>
      <c r="T16" s="56"/>
    </row>
    <row r="17" ht="23.25" customHeight="1" spans="1:20">
      <c r="A17" s="56"/>
      <c r="B17" s="56"/>
      <c r="C17" s="56"/>
      <c r="D17" s="56"/>
      <c r="E17" s="56"/>
      <c r="F17" s="56"/>
      <c r="G17" s="56"/>
      <c r="H17" s="56"/>
      <c r="I17" s="56"/>
      <c r="J17" s="56"/>
      <c r="K17" s="56"/>
      <c r="L17" s="56"/>
      <c r="M17" s="56"/>
      <c r="N17" s="56"/>
      <c r="O17" s="56"/>
      <c r="P17" s="56"/>
      <c r="Q17" s="56"/>
      <c r="R17" s="56"/>
      <c r="S17" s="56"/>
      <c r="T17" s="56"/>
    </row>
    <row r="18" ht="23.25" customHeight="1" spans="1:20">
      <c r="A18" s="56"/>
      <c r="B18" s="56"/>
      <c r="C18" s="56"/>
      <c r="D18" s="56"/>
      <c r="E18" s="56"/>
      <c r="F18" s="56"/>
      <c r="G18" s="56"/>
      <c r="H18" s="56"/>
      <c r="I18" s="56"/>
      <c r="J18" s="56"/>
      <c r="K18" s="56"/>
      <c r="L18" s="56"/>
      <c r="M18" s="56"/>
      <c r="N18" s="56"/>
      <c r="O18" s="56"/>
      <c r="P18" s="56"/>
      <c r="Q18" s="56"/>
      <c r="R18" s="56"/>
      <c r="S18" s="56"/>
      <c r="T18" s="56"/>
    </row>
    <row r="19" ht="23.25" customHeight="1" spans="1:20">
      <c r="A19" s="56"/>
      <c r="B19" s="56"/>
      <c r="C19" s="56"/>
      <c r="D19" s="56"/>
      <c r="E19" s="56"/>
      <c r="F19" s="56"/>
      <c r="G19" s="56"/>
      <c r="H19" s="56"/>
      <c r="I19" s="56"/>
      <c r="J19" s="56"/>
      <c r="K19" s="56"/>
      <c r="L19" s="56"/>
      <c r="M19" s="56"/>
      <c r="N19" s="56"/>
      <c r="O19" s="56"/>
      <c r="P19" s="56"/>
      <c r="Q19" s="56"/>
      <c r="R19" s="56"/>
      <c r="S19" s="56"/>
      <c r="T19" s="56"/>
    </row>
    <row r="20" ht="23.25" customHeight="1" spans="1:20">
      <c r="A20" s="56"/>
      <c r="B20" s="56"/>
      <c r="C20" s="56"/>
      <c r="D20" s="56"/>
      <c r="E20" s="56"/>
      <c r="F20" s="56"/>
      <c r="G20" s="56"/>
      <c r="H20" s="56"/>
      <c r="I20" s="56"/>
      <c r="J20" s="56"/>
      <c r="K20" s="56"/>
      <c r="L20" s="56"/>
      <c r="M20" s="56"/>
      <c r="N20" s="56"/>
      <c r="O20" s="56"/>
      <c r="P20" s="56"/>
      <c r="Q20" s="56"/>
      <c r="R20" s="56"/>
      <c r="S20" s="56"/>
      <c r="T20" s="56"/>
    </row>
    <row r="21" ht="23.25" customHeight="1" spans="1:20">
      <c r="A21" s="56"/>
      <c r="B21" s="56"/>
      <c r="C21" s="56"/>
      <c r="D21" s="56"/>
      <c r="E21" s="56"/>
      <c r="F21" s="56"/>
      <c r="G21" s="56"/>
      <c r="H21" s="56"/>
      <c r="I21" s="56"/>
      <c r="J21" s="56"/>
      <c r="K21" s="56"/>
      <c r="L21" s="56"/>
      <c r="M21" s="56"/>
      <c r="N21" s="56"/>
      <c r="O21" s="56"/>
      <c r="P21" s="56"/>
      <c r="Q21" s="56"/>
      <c r="R21" s="56"/>
      <c r="S21" s="56"/>
      <c r="T21" s="56"/>
    </row>
  </sheetData>
  <mergeCells count="22">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verticalCentered="1"/>
  <pageMargins left="0.196527777777778" right="0.196527777777778" top="0.229166666666667" bottom="0.590277777777778" header="0" footer="0"/>
  <pageSetup paperSize="9" scale="70" orientation="landscape"/>
  <headerFooter alignWithMargins="0">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
  <sheetViews>
    <sheetView showGridLines="0" showZeros="0" workbookViewId="0">
      <selection activeCell="K26" sqref="K26"/>
    </sheetView>
  </sheetViews>
  <sheetFormatPr defaultColWidth="9.16666666666667" defaultRowHeight="12.75" customHeight="1"/>
  <cols>
    <col min="1" max="1" width="11.8333333333333" customWidth="1"/>
    <col min="2" max="2" width="9.16666666666667" customWidth="1"/>
    <col min="3" max="3" width="6.5" customWidth="1"/>
    <col min="4" max="4" width="40" customWidth="1"/>
    <col min="5" max="5" width="15" customWidth="1"/>
    <col min="6" max="17" width="12.5" customWidth="1"/>
  </cols>
  <sheetData>
    <row r="1" ht="23.25" customHeight="1" spans="1:19">
      <c r="A1" s="2" t="s">
        <v>272</v>
      </c>
      <c r="B1" s="80"/>
      <c r="C1" s="80"/>
      <c r="D1" s="80"/>
      <c r="E1" s="80"/>
      <c r="F1" s="80"/>
      <c r="G1" s="80"/>
      <c r="H1" s="80"/>
      <c r="I1" s="80"/>
      <c r="J1" s="80"/>
      <c r="K1" s="80"/>
      <c r="L1" s="80"/>
      <c r="M1" s="80"/>
      <c r="N1" s="80"/>
      <c r="O1" s="80"/>
      <c r="Q1" s="21"/>
      <c r="R1" s="56"/>
      <c r="S1" s="56"/>
    </row>
    <row r="2" ht="23.25" customHeight="1" spans="1:19">
      <c r="A2" s="81" t="s">
        <v>273</v>
      </c>
      <c r="B2" s="81"/>
      <c r="C2" s="81"/>
      <c r="D2" s="81"/>
      <c r="E2" s="81"/>
      <c r="F2" s="81"/>
      <c r="G2" s="81"/>
      <c r="H2" s="81"/>
      <c r="I2" s="81"/>
      <c r="J2" s="81"/>
      <c r="K2" s="81"/>
      <c r="L2" s="81"/>
      <c r="M2" s="81"/>
      <c r="N2" s="81"/>
      <c r="O2" s="81"/>
      <c r="P2" s="81"/>
      <c r="Q2" s="81"/>
      <c r="R2" s="56"/>
      <c r="S2" s="56"/>
    </row>
    <row r="3" s="1" customFormat="1" ht="23.25" customHeight="1" spans="1:19">
      <c r="A3" s="114" t="s">
        <v>2</v>
      </c>
      <c r="B3" s="114"/>
      <c r="C3" s="114"/>
      <c r="D3" s="114"/>
      <c r="E3" s="114"/>
      <c r="F3" s="114"/>
      <c r="G3" s="114"/>
      <c r="H3" s="114"/>
      <c r="I3" s="114"/>
      <c r="J3" s="80"/>
      <c r="K3" s="80"/>
      <c r="L3" s="80"/>
      <c r="M3" s="80"/>
      <c r="N3" s="80"/>
      <c r="O3" s="80"/>
      <c r="Q3" s="74" t="s">
        <v>84</v>
      </c>
      <c r="R3" s="54"/>
      <c r="S3" s="54"/>
    </row>
    <row r="4" ht="22.5" customHeight="1" spans="1:19">
      <c r="A4" s="62" t="s">
        <v>140</v>
      </c>
      <c r="B4" s="62"/>
      <c r="C4" s="62"/>
      <c r="D4" s="26" t="s">
        <v>156</v>
      </c>
      <c r="E4" s="82" t="s">
        <v>157</v>
      </c>
      <c r="F4" s="82" t="s">
        <v>158</v>
      </c>
      <c r="G4" s="83" t="s">
        <v>159</v>
      </c>
      <c r="H4" s="82" t="s">
        <v>160</v>
      </c>
      <c r="I4" s="82" t="s">
        <v>161</v>
      </c>
      <c r="J4" s="84" t="s">
        <v>162</v>
      </c>
      <c r="K4" s="84" t="s">
        <v>163</v>
      </c>
      <c r="L4" s="84" t="s">
        <v>164</v>
      </c>
      <c r="M4" s="84" t="s">
        <v>165</v>
      </c>
      <c r="N4" s="84" t="s">
        <v>145</v>
      </c>
      <c r="O4" s="84" t="s">
        <v>166</v>
      </c>
      <c r="P4" s="84" t="s">
        <v>167</v>
      </c>
      <c r="Q4" s="67" t="s">
        <v>153</v>
      </c>
      <c r="R4" s="95"/>
      <c r="S4" s="95"/>
    </row>
    <row r="5" ht="15" customHeight="1" spans="1:19">
      <c r="A5" s="67" t="s">
        <v>113</v>
      </c>
      <c r="B5" s="67" t="s">
        <v>114</v>
      </c>
      <c r="C5" s="67" t="s">
        <v>115</v>
      </c>
      <c r="D5" s="9"/>
      <c r="E5" s="84"/>
      <c r="F5" s="84"/>
      <c r="G5" s="85"/>
      <c r="H5" s="84"/>
      <c r="I5" s="84"/>
      <c r="J5" s="84"/>
      <c r="K5" s="84"/>
      <c r="L5" s="84"/>
      <c r="M5" s="84"/>
      <c r="N5" s="84"/>
      <c r="O5" s="84"/>
      <c r="P5" s="84"/>
      <c r="Q5" s="67"/>
      <c r="R5" s="95"/>
      <c r="S5" s="95"/>
    </row>
    <row r="6" ht="15" customHeight="1" spans="1:19">
      <c r="A6" s="67"/>
      <c r="B6" s="67"/>
      <c r="C6" s="67"/>
      <c r="D6" s="9"/>
      <c r="E6" s="84"/>
      <c r="F6" s="84"/>
      <c r="G6" s="85"/>
      <c r="H6" s="84"/>
      <c r="I6" s="84"/>
      <c r="J6" s="84"/>
      <c r="K6" s="84"/>
      <c r="L6" s="84"/>
      <c r="M6" s="84"/>
      <c r="N6" s="84"/>
      <c r="O6" s="84"/>
      <c r="P6" s="84"/>
      <c r="Q6" s="67"/>
      <c r="R6" s="95"/>
      <c r="S6" s="95"/>
    </row>
    <row r="7" ht="24.95" customHeight="1" spans="1:19">
      <c r="A7" s="86"/>
      <c r="B7" s="86"/>
      <c r="C7" s="86"/>
      <c r="D7" s="93"/>
      <c r="E7" s="16"/>
      <c r="F7" s="16"/>
      <c r="G7" s="16"/>
      <c r="H7" s="84"/>
      <c r="I7" s="84"/>
      <c r="J7" s="84"/>
      <c r="K7" s="84"/>
      <c r="L7" s="84"/>
      <c r="M7" s="84"/>
      <c r="N7" s="17"/>
      <c r="O7" s="84"/>
      <c r="P7" s="84"/>
      <c r="Q7" s="67"/>
      <c r="R7" s="95"/>
      <c r="S7" s="95"/>
    </row>
    <row r="8" ht="24.95" customHeight="1" spans="1:19">
      <c r="A8" s="86"/>
      <c r="B8" s="86"/>
      <c r="C8" s="86"/>
      <c r="D8" s="87"/>
      <c r="E8" s="16"/>
      <c r="F8" s="16"/>
      <c r="G8" s="16"/>
      <c r="H8" s="84"/>
      <c r="I8" s="84"/>
      <c r="J8" s="84"/>
      <c r="K8" s="84"/>
      <c r="L8" s="84"/>
      <c r="M8" s="84"/>
      <c r="N8" s="17"/>
      <c r="O8" s="84"/>
      <c r="P8" s="84"/>
      <c r="Q8" s="67"/>
      <c r="R8" s="95"/>
      <c r="S8" s="95"/>
    </row>
    <row r="9" ht="24.95" customHeight="1" spans="1:19">
      <c r="A9" s="86"/>
      <c r="B9" s="86"/>
      <c r="C9" s="86"/>
      <c r="D9" s="87"/>
      <c r="E9" s="16"/>
      <c r="F9" s="16"/>
      <c r="G9" s="16"/>
      <c r="H9" s="84"/>
      <c r="I9" s="84"/>
      <c r="J9" s="84"/>
      <c r="K9" s="84"/>
      <c r="L9" s="84"/>
      <c r="M9" s="84"/>
      <c r="N9" s="17"/>
      <c r="O9" s="84"/>
      <c r="P9" s="84"/>
      <c r="Q9" s="67"/>
      <c r="R9" s="95"/>
      <c r="S9" s="95"/>
    </row>
    <row r="10" s="1" customFormat="1" ht="24.95" customHeight="1" spans="1:19">
      <c r="A10" s="86"/>
      <c r="B10" s="86"/>
      <c r="C10" s="86"/>
      <c r="D10" s="87"/>
      <c r="E10" s="16"/>
      <c r="F10" s="16"/>
      <c r="G10" s="16"/>
      <c r="H10" s="17"/>
      <c r="I10" s="17"/>
      <c r="J10" s="17"/>
      <c r="K10" s="17"/>
      <c r="L10" s="17"/>
      <c r="M10" s="17"/>
      <c r="N10" s="17"/>
      <c r="O10" s="17"/>
      <c r="P10" s="17"/>
      <c r="Q10" s="16"/>
      <c r="R10" s="54"/>
      <c r="S10" s="54"/>
    </row>
    <row r="11" ht="23.25" customHeight="1" spans="1:19">
      <c r="A11" s="56"/>
      <c r="B11" s="56"/>
      <c r="C11" s="56"/>
      <c r="D11" s="56"/>
      <c r="E11" s="56"/>
      <c r="F11" s="56"/>
      <c r="G11" s="56"/>
      <c r="H11" s="56"/>
      <c r="I11" s="56"/>
      <c r="J11" s="56"/>
      <c r="K11" s="56"/>
      <c r="L11" s="56"/>
      <c r="M11" s="56"/>
      <c r="N11" s="56"/>
      <c r="O11" s="56"/>
      <c r="P11" s="56"/>
      <c r="Q11" s="56"/>
      <c r="R11" s="56"/>
      <c r="S11" s="56"/>
    </row>
    <row r="12" ht="23.25" customHeight="1" spans="1:19">
      <c r="A12" s="56"/>
      <c r="B12" s="56"/>
      <c r="C12" s="56"/>
      <c r="D12" s="56"/>
      <c r="E12" s="56"/>
      <c r="F12" s="56"/>
      <c r="G12" s="56"/>
      <c r="H12" s="56"/>
      <c r="I12" s="56"/>
      <c r="J12" s="56"/>
      <c r="K12" s="56"/>
      <c r="L12" s="56"/>
      <c r="M12" s="56"/>
      <c r="N12" s="56"/>
      <c r="O12" s="56"/>
      <c r="P12" s="56"/>
      <c r="Q12" s="56"/>
      <c r="R12" s="56"/>
      <c r="S12" s="56"/>
    </row>
    <row r="13" ht="23.25" customHeight="1" spans="1:19">
      <c r="A13" s="56"/>
      <c r="B13" s="56"/>
      <c r="C13" s="56"/>
      <c r="D13" s="56"/>
      <c r="E13" s="56"/>
      <c r="F13" s="56"/>
      <c r="G13" s="56"/>
      <c r="H13" s="56"/>
      <c r="I13" s="56"/>
      <c r="J13" s="56"/>
      <c r="K13" s="56"/>
      <c r="L13" s="56"/>
      <c r="M13" s="56"/>
      <c r="N13" s="56"/>
      <c r="O13" s="56"/>
      <c r="P13" s="56"/>
      <c r="Q13" s="56"/>
      <c r="R13" s="56"/>
      <c r="S13" s="56"/>
    </row>
    <row r="14" ht="23.25" customHeight="1" spans="1:19">
      <c r="A14" s="56"/>
      <c r="B14" s="56"/>
      <c r="C14" s="56"/>
      <c r="D14" s="56"/>
      <c r="E14" s="56"/>
      <c r="F14" s="56"/>
      <c r="G14" s="56"/>
      <c r="H14" s="56"/>
      <c r="I14" s="56"/>
      <c r="J14" s="56"/>
      <c r="K14" s="56"/>
      <c r="L14" s="56"/>
      <c r="M14" s="56"/>
      <c r="N14" s="56"/>
      <c r="O14" s="56"/>
      <c r="P14" s="56"/>
      <c r="Q14" s="56"/>
      <c r="R14" s="56"/>
      <c r="S14" s="56"/>
    </row>
    <row r="15" ht="23.25" customHeight="1" spans="1:19">
      <c r="A15" s="56"/>
      <c r="B15" s="56"/>
      <c r="C15" s="56"/>
      <c r="D15" s="56"/>
      <c r="E15" s="56"/>
      <c r="F15" s="56"/>
      <c r="G15" s="56"/>
      <c r="H15" s="56"/>
      <c r="I15" s="56"/>
      <c r="J15" s="56"/>
      <c r="K15" s="56"/>
      <c r="L15" s="56"/>
      <c r="M15" s="56"/>
      <c r="N15" s="56"/>
      <c r="O15" s="56"/>
      <c r="P15" s="56"/>
      <c r="Q15" s="56"/>
      <c r="R15" s="56"/>
      <c r="S15" s="56"/>
    </row>
    <row r="16" ht="23.25" customHeight="1" spans="1:19">
      <c r="A16" s="56"/>
      <c r="B16" s="56"/>
      <c r="C16" s="56"/>
      <c r="D16" s="56"/>
      <c r="E16" s="56"/>
      <c r="F16" s="56"/>
      <c r="G16" s="56"/>
      <c r="H16" s="56"/>
      <c r="I16" s="56"/>
      <c r="J16" s="56"/>
      <c r="K16" s="56"/>
      <c r="L16" s="56"/>
      <c r="M16" s="56"/>
      <c r="N16" s="56"/>
      <c r="O16" s="56"/>
      <c r="P16" s="56"/>
      <c r="Q16" s="56"/>
      <c r="R16" s="56"/>
      <c r="S16" s="56"/>
    </row>
    <row r="17" ht="23.25" customHeight="1" spans="1:19">
      <c r="A17" s="56"/>
      <c r="B17" s="56"/>
      <c r="C17" s="56"/>
      <c r="D17" s="56"/>
      <c r="E17" s="56"/>
      <c r="F17" s="56"/>
      <c r="G17" s="56"/>
      <c r="H17" s="56"/>
      <c r="I17" s="56"/>
      <c r="J17" s="56"/>
      <c r="K17" s="56"/>
      <c r="L17" s="56"/>
      <c r="M17" s="56"/>
      <c r="N17" s="56"/>
      <c r="O17" s="56"/>
      <c r="P17" s="56"/>
      <c r="Q17" s="56"/>
      <c r="R17" s="56"/>
      <c r="S17" s="56"/>
    </row>
    <row r="18" ht="23.25" customHeight="1" spans="1:19">
      <c r="A18" s="56"/>
      <c r="B18" s="56"/>
      <c r="C18" s="56"/>
      <c r="D18" s="56"/>
      <c r="E18" s="56"/>
      <c r="F18" s="56"/>
      <c r="G18" s="56"/>
      <c r="H18" s="56"/>
      <c r="I18" s="56"/>
      <c r="J18" s="56"/>
      <c r="K18" s="56"/>
      <c r="L18" s="56"/>
      <c r="M18" s="56"/>
      <c r="N18" s="56"/>
      <c r="O18" s="56"/>
      <c r="P18" s="56"/>
      <c r="Q18" s="56"/>
      <c r="R18" s="56"/>
      <c r="S18" s="56"/>
    </row>
    <row r="19" ht="23.25" customHeight="1" spans="1:19">
      <c r="A19" s="56"/>
      <c r="B19" s="56"/>
      <c r="C19" s="56"/>
      <c r="D19" s="56"/>
      <c r="E19" s="56"/>
      <c r="F19" s="56"/>
      <c r="G19" s="56"/>
      <c r="H19" s="56"/>
      <c r="I19" s="56"/>
      <c r="J19" s="56"/>
      <c r="K19" s="56"/>
      <c r="L19" s="56"/>
      <c r="M19" s="56"/>
      <c r="N19" s="56"/>
      <c r="O19" s="56"/>
      <c r="P19" s="56"/>
      <c r="Q19" s="56"/>
      <c r="R19" s="56"/>
      <c r="S19" s="56"/>
    </row>
    <row r="20" ht="23.25" customHeight="1" spans="1:19">
      <c r="A20" s="56"/>
      <c r="B20" s="56"/>
      <c r="C20" s="56"/>
      <c r="D20" s="56"/>
      <c r="E20" s="56"/>
      <c r="F20" s="56"/>
      <c r="G20" s="56"/>
      <c r="H20" s="56"/>
      <c r="I20" s="56"/>
      <c r="J20" s="56"/>
      <c r="K20" s="56"/>
      <c r="L20" s="56"/>
      <c r="M20" s="56"/>
      <c r="N20" s="56"/>
      <c r="O20" s="56"/>
      <c r="P20" s="56"/>
      <c r="Q20" s="56"/>
      <c r="R20" s="56"/>
      <c r="S20" s="56"/>
    </row>
    <row r="21" ht="23.25" customHeight="1" spans="1:19">
      <c r="A21" s="56"/>
      <c r="B21" s="56"/>
      <c r="C21" s="56"/>
      <c r="D21" s="56"/>
      <c r="E21" s="56"/>
      <c r="F21" s="56"/>
      <c r="G21" s="56"/>
      <c r="H21" s="56"/>
      <c r="I21" s="56"/>
      <c r="J21" s="56"/>
      <c r="K21" s="56"/>
      <c r="L21" s="56"/>
      <c r="M21" s="56"/>
      <c r="N21" s="56"/>
      <c r="O21" s="56"/>
      <c r="P21" s="56"/>
      <c r="Q21" s="56"/>
      <c r="R21" s="56"/>
      <c r="S21" s="56"/>
    </row>
  </sheetData>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verticalCentered="1"/>
  <pageMargins left="0.196527777777778" right="0.196527777777778" top="0.786805555555556" bottom="0.590277777777778" header="0" footer="0"/>
  <pageSetup paperSize="9" scale="70" orientation="landscape"/>
  <headerFooter alignWithMargins="0">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9"/>
  <sheetViews>
    <sheetView showGridLines="0" showZeros="0" workbookViewId="0">
      <selection activeCell="L21" sqref="L21"/>
    </sheetView>
  </sheetViews>
  <sheetFormatPr defaultColWidth="9.16666666666667" defaultRowHeight="12.75" customHeight="1"/>
  <cols>
    <col min="1" max="1" width="10.5" customWidth="1"/>
    <col min="2" max="3" width="6.83333333333333" customWidth="1"/>
    <col min="4" max="4" width="39.5" customWidth="1"/>
    <col min="5" max="5" width="15" customWidth="1"/>
    <col min="6" max="6" width="12.5" customWidth="1"/>
    <col min="7" max="9" width="11.5" customWidth="1"/>
    <col min="10" max="10" width="13.1666666666667" customWidth="1"/>
    <col min="11" max="11" width="12" customWidth="1"/>
    <col min="12" max="18" width="11.3333333333333" customWidth="1"/>
  </cols>
  <sheetData>
    <row r="1" ht="23.25" customHeight="1" spans="1:20">
      <c r="A1" s="2" t="s">
        <v>274</v>
      </c>
      <c r="B1" s="80"/>
      <c r="C1" s="80"/>
      <c r="D1" s="80"/>
      <c r="E1" s="80"/>
      <c r="F1" s="80"/>
      <c r="G1" s="80"/>
      <c r="H1" s="80"/>
      <c r="I1" s="80"/>
      <c r="J1" s="80"/>
      <c r="K1" s="80"/>
      <c r="L1" s="80"/>
      <c r="M1" s="80"/>
      <c r="N1" s="80"/>
      <c r="O1" s="80"/>
      <c r="Q1" s="56"/>
      <c r="R1" s="21"/>
      <c r="S1" s="56"/>
      <c r="T1" s="56"/>
    </row>
    <row r="2" ht="23.25" customHeight="1" spans="1:20">
      <c r="A2" s="81" t="s">
        <v>275</v>
      </c>
      <c r="B2" s="81"/>
      <c r="C2" s="81"/>
      <c r="D2" s="81"/>
      <c r="E2" s="81"/>
      <c r="F2" s="81"/>
      <c r="G2" s="81"/>
      <c r="H2" s="81"/>
      <c r="I2" s="81"/>
      <c r="J2" s="81"/>
      <c r="K2" s="81"/>
      <c r="L2" s="81"/>
      <c r="M2" s="81"/>
      <c r="N2" s="81"/>
      <c r="O2" s="81"/>
      <c r="P2" s="81"/>
      <c r="Q2" s="81"/>
      <c r="R2" s="81"/>
      <c r="S2" s="56"/>
      <c r="T2" s="56"/>
    </row>
    <row r="3" ht="23.25" customHeight="1" spans="1:20">
      <c r="A3" s="98" t="s">
        <v>2</v>
      </c>
      <c r="B3" s="99"/>
      <c r="C3" s="99"/>
      <c r="D3" s="99"/>
      <c r="E3" s="99"/>
      <c r="F3" s="99"/>
      <c r="G3" s="99"/>
      <c r="H3" s="99"/>
      <c r="I3" s="99"/>
      <c r="J3" s="80"/>
      <c r="K3" s="80"/>
      <c r="L3" s="80"/>
      <c r="M3" s="80"/>
      <c r="N3" s="80"/>
      <c r="O3" s="80"/>
      <c r="Q3" s="56"/>
      <c r="R3" s="74" t="s">
        <v>84</v>
      </c>
      <c r="S3" s="56"/>
      <c r="T3" s="56"/>
    </row>
    <row r="4" ht="23.25" customHeight="1" spans="1:20">
      <c r="A4" s="62" t="s">
        <v>140</v>
      </c>
      <c r="B4" s="62"/>
      <c r="C4" s="62"/>
      <c r="D4" s="26" t="s">
        <v>112</v>
      </c>
      <c r="E4" s="100" t="s">
        <v>157</v>
      </c>
      <c r="F4" s="62" t="s">
        <v>141</v>
      </c>
      <c r="G4" s="62"/>
      <c r="H4" s="62"/>
      <c r="I4" s="82"/>
      <c r="J4" s="67" t="s">
        <v>142</v>
      </c>
      <c r="K4" s="67"/>
      <c r="L4" s="67"/>
      <c r="M4" s="67"/>
      <c r="N4" s="67"/>
      <c r="O4" s="67"/>
      <c r="P4" s="67"/>
      <c r="Q4" s="67"/>
      <c r="R4" s="67"/>
      <c r="S4" s="95"/>
      <c r="T4" s="95"/>
    </row>
    <row r="5" ht="23.25" customHeight="1" spans="1:20">
      <c r="A5" s="67" t="s">
        <v>113</v>
      </c>
      <c r="B5" s="67" t="s">
        <v>114</v>
      </c>
      <c r="C5" s="67" t="s">
        <v>115</v>
      </c>
      <c r="D5" s="9"/>
      <c r="E5" s="101"/>
      <c r="F5" s="67" t="s">
        <v>105</v>
      </c>
      <c r="G5" s="67" t="s">
        <v>143</v>
      </c>
      <c r="H5" s="67" t="s">
        <v>144</v>
      </c>
      <c r="I5" s="67" t="s">
        <v>145</v>
      </c>
      <c r="J5" s="67" t="s">
        <v>105</v>
      </c>
      <c r="K5" s="102" t="s">
        <v>146</v>
      </c>
      <c r="L5" s="103" t="s">
        <v>147</v>
      </c>
      <c r="M5" s="104" t="s">
        <v>148</v>
      </c>
      <c r="N5" s="105" t="s">
        <v>149</v>
      </c>
      <c r="O5" s="103" t="s">
        <v>150</v>
      </c>
      <c r="P5" s="102" t="s">
        <v>151</v>
      </c>
      <c r="Q5" s="102" t="s">
        <v>152</v>
      </c>
      <c r="R5" s="14" t="s">
        <v>153</v>
      </c>
      <c r="S5" s="95"/>
      <c r="T5" s="95"/>
    </row>
    <row r="6" ht="30" customHeight="1" spans="1:20">
      <c r="A6" s="67"/>
      <c r="B6" s="67"/>
      <c r="C6" s="67"/>
      <c r="D6" s="9"/>
      <c r="E6" s="101"/>
      <c r="F6" s="67"/>
      <c r="G6" s="67"/>
      <c r="H6" s="67"/>
      <c r="I6" s="67"/>
      <c r="J6" s="67"/>
      <c r="K6" s="106"/>
      <c r="L6" s="107"/>
      <c r="M6" s="108"/>
      <c r="N6" s="109"/>
      <c r="O6" s="107"/>
      <c r="P6" s="106"/>
      <c r="Q6" s="106"/>
      <c r="R6" s="14"/>
      <c r="S6" s="95"/>
      <c r="T6" s="95"/>
    </row>
    <row r="7" s="1" customFormat="1" ht="26.1" customHeight="1" spans="1:20">
      <c r="A7" s="92"/>
      <c r="B7" s="92"/>
      <c r="C7" s="92"/>
      <c r="D7" s="93" t="s">
        <v>105</v>
      </c>
      <c r="E7" s="17">
        <v>843.52</v>
      </c>
      <c r="F7" s="17">
        <f t="shared" ref="F7:I7" si="0">SUM(F8:F16)</f>
        <v>843.52</v>
      </c>
      <c r="G7" s="17">
        <f t="shared" si="0"/>
        <v>680.88</v>
      </c>
      <c r="H7" s="17">
        <f t="shared" si="0"/>
        <v>162.64</v>
      </c>
      <c r="I7" s="17">
        <f t="shared" si="0"/>
        <v>0</v>
      </c>
      <c r="J7" s="67"/>
      <c r="K7" s="110"/>
      <c r="L7" s="110"/>
      <c r="M7" s="111"/>
      <c r="N7" s="112"/>
      <c r="O7" s="113"/>
      <c r="P7" s="67"/>
      <c r="Q7" s="67"/>
      <c r="R7" s="67"/>
      <c r="S7" s="54"/>
      <c r="T7" s="54"/>
    </row>
    <row r="8" ht="26.1" customHeight="1" spans="1:20">
      <c r="A8" s="86" t="s">
        <v>168</v>
      </c>
      <c r="B8" s="86" t="s">
        <v>132</v>
      </c>
      <c r="C8" s="86" t="s">
        <v>124</v>
      </c>
      <c r="D8" s="87" t="s">
        <v>169</v>
      </c>
      <c r="E8" s="17">
        <f>F8</f>
        <v>254.18</v>
      </c>
      <c r="F8" s="16">
        <f>SUM(G8:I8)</f>
        <v>254.18</v>
      </c>
      <c r="G8" s="89">
        <v>226.13</v>
      </c>
      <c r="H8" s="89">
        <v>28.05</v>
      </c>
      <c r="I8" s="16"/>
      <c r="J8" s="16"/>
      <c r="K8" s="16"/>
      <c r="L8" s="16"/>
      <c r="M8" s="16"/>
      <c r="N8" s="16"/>
      <c r="O8" s="16"/>
      <c r="P8" s="16"/>
      <c r="Q8" s="16"/>
      <c r="R8" s="16"/>
      <c r="S8" s="56"/>
      <c r="T8" s="56"/>
    </row>
    <row r="9" ht="26.1" customHeight="1" spans="1:20">
      <c r="A9" s="86" t="s">
        <v>119</v>
      </c>
      <c r="B9" s="86" t="s">
        <v>120</v>
      </c>
      <c r="C9" s="86" t="s">
        <v>121</v>
      </c>
      <c r="D9" s="87" t="s">
        <v>122</v>
      </c>
      <c r="E9" s="17">
        <f t="shared" ref="E9:E16" si="1">F9</f>
        <v>26.4</v>
      </c>
      <c r="F9" s="16">
        <f t="shared" ref="F9:F16" si="2">SUM(G9:I9)</f>
        <v>26.4</v>
      </c>
      <c r="G9" s="90">
        <v>26.4</v>
      </c>
      <c r="H9" s="91"/>
      <c r="I9" s="16"/>
      <c r="J9" s="16"/>
      <c r="K9" s="16"/>
      <c r="L9" s="16"/>
      <c r="M9" s="16"/>
      <c r="N9" s="16"/>
      <c r="O9" s="16"/>
      <c r="P9" s="16"/>
      <c r="Q9" s="16"/>
      <c r="R9" s="16"/>
      <c r="S9" s="56"/>
      <c r="T9" s="56"/>
    </row>
    <row r="10" ht="26.1" customHeight="1" spans="1:20">
      <c r="A10" s="86" t="s">
        <v>123</v>
      </c>
      <c r="B10" s="86" t="s">
        <v>124</v>
      </c>
      <c r="C10" s="86" t="s">
        <v>124</v>
      </c>
      <c r="D10" s="87" t="s">
        <v>118</v>
      </c>
      <c r="E10" s="17">
        <f t="shared" si="1"/>
        <v>29.54</v>
      </c>
      <c r="F10" s="16">
        <f t="shared" si="2"/>
        <v>29.54</v>
      </c>
      <c r="G10" s="89">
        <v>18.87</v>
      </c>
      <c r="H10" s="89">
        <v>10.67</v>
      </c>
      <c r="I10" s="16"/>
      <c r="J10" s="16"/>
      <c r="K10" s="16"/>
      <c r="L10" s="16"/>
      <c r="M10" s="16"/>
      <c r="N10" s="16"/>
      <c r="O10" s="16"/>
      <c r="P10" s="16"/>
      <c r="Q10" s="16"/>
      <c r="R10" s="16"/>
      <c r="S10" s="56"/>
      <c r="T10" s="56"/>
    </row>
    <row r="11" ht="26.1" customHeight="1" spans="1:20">
      <c r="A11" s="86" t="s">
        <v>125</v>
      </c>
      <c r="B11" s="86" t="s">
        <v>121</v>
      </c>
      <c r="C11" s="86" t="s">
        <v>124</v>
      </c>
      <c r="D11" s="87" t="s">
        <v>126</v>
      </c>
      <c r="E11" s="17">
        <f t="shared" si="1"/>
        <v>40.12</v>
      </c>
      <c r="F11" s="16">
        <f t="shared" si="2"/>
        <v>40.12</v>
      </c>
      <c r="G11" s="89">
        <v>40.12</v>
      </c>
      <c r="H11" s="89"/>
      <c r="I11" s="16"/>
      <c r="J11" s="16"/>
      <c r="K11" s="16"/>
      <c r="L11" s="16"/>
      <c r="M11" s="16"/>
      <c r="N11" s="16"/>
      <c r="O11" s="16"/>
      <c r="P11" s="16"/>
      <c r="Q11" s="16"/>
      <c r="R11" s="16"/>
      <c r="S11" s="56"/>
      <c r="T11" s="56"/>
    </row>
    <row r="12" ht="26.1" customHeight="1" spans="1:20">
      <c r="A12" s="86" t="s">
        <v>127</v>
      </c>
      <c r="B12" s="86" t="s">
        <v>124</v>
      </c>
      <c r="C12" s="86" t="s">
        <v>128</v>
      </c>
      <c r="D12" s="87" t="s">
        <v>129</v>
      </c>
      <c r="E12" s="17">
        <f t="shared" si="1"/>
        <v>99.81</v>
      </c>
      <c r="F12" s="16">
        <f t="shared" si="2"/>
        <v>99.81</v>
      </c>
      <c r="G12" s="89">
        <v>99.81</v>
      </c>
      <c r="H12" s="89"/>
      <c r="I12" s="16"/>
      <c r="J12" s="16"/>
      <c r="K12" s="16"/>
      <c r="L12" s="16"/>
      <c r="M12" s="16"/>
      <c r="N12" s="16"/>
      <c r="O12" s="16"/>
      <c r="P12" s="16"/>
      <c r="Q12" s="16"/>
      <c r="R12" s="16"/>
      <c r="S12" s="56"/>
      <c r="T12" s="56"/>
    </row>
    <row r="13" ht="26.1" customHeight="1" spans="1:20">
      <c r="A13" s="86" t="s">
        <v>127</v>
      </c>
      <c r="B13" s="86" t="s">
        <v>130</v>
      </c>
      <c r="C13" s="86" t="s">
        <v>128</v>
      </c>
      <c r="D13" s="87" t="s">
        <v>131</v>
      </c>
      <c r="E13" s="17">
        <f t="shared" si="1"/>
        <v>26.7</v>
      </c>
      <c r="F13" s="16">
        <f t="shared" si="2"/>
        <v>26.7</v>
      </c>
      <c r="G13" s="89">
        <v>26.7</v>
      </c>
      <c r="H13" s="89"/>
      <c r="I13" s="16"/>
      <c r="J13" s="16"/>
      <c r="K13" s="16"/>
      <c r="L13" s="16"/>
      <c r="M13" s="16"/>
      <c r="N13" s="16"/>
      <c r="O13" s="16"/>
      <c r="P13" s="16"/>
      <c r="Q13" s="16"/>
      <c r="R13" s="16"/>
      <c r="S13" s="56"/>
      <c r="T13" s="56"/>
    </row>
    <row r="14" ht="26.1" customHeight="1" spans="1:20">
      <c r="A14" s="86" t="s">
        <v>127</v>
      </c>
      <c r="B14" s="86" t="s">
        <v>132</v>
      </c>
      <c r="C14" s="86" t="s">
        <v>128</v>
      </c>
      <c r="D14" s="87" t="s">
        <v>133</v>
      </c>
      <c r="E14" s="17">
        <f t="shared" si="1"/>
        <v>32.46</v>
      </c>
      <c r="F14" s="16">
        <f t="shared" si="2"/>
        <v>32.46</v>
      </c>
      <c r="G14" s="89">
        <v>29.87</v>
      </c>
      <c r="H14" s="89">
        <v>2.59</v>
      </c>
      <c r="I14" s="16"/>
      <c r="J14" s="16"/>
      <c r="K14" s="16"/>
      <c r="L14" s="16"/>
      <c r="M14" s="16"/>
      <c r="N14" s="16"/>
      <c r="O14" s="16"/>
      <c r="P14" s="16"/>
      <c r="Q14" s="16"/>
      <c r="R14" s="16"/>
      <c r="S14" s="56"/>
      <c r="T14" s="56"/>
    </row>
    <row r="15" ht="26.1" customHeight="1" spans="1:20">
      <c r="A15" s="86" t="s">
        <v>134</v>
      </c>
      <c r="B15" s="86" t="s">
        <v>124</v>
      </c>
      <c r="C15" s="86" t="s">
        <v>135</v>
      </c>
      <c r="D15" s="87" t="s">
        <v>129</v>
      </c>
      <c r="E15" s="17">
        <f t="shared" si="1"/>
        <v>15.42</v>
      </c>
      <c r="F15" s="16">
        <f t="shared" si="2"/>
        <v>15.42</v>
      </c>
      <c r="G15" s="89">
        <v>15.42</v>
      </c>
      <c r="H15" s="89"/>
      <c r="I15" s="16"/>
      <c r="J15" s="16"/>
      <c r="K15" s="16"/>
      <c r="L15" s="16"/>
      <c r="M15" s="16"/>
      <c r="N15" s="16"/>
      <c r="O15" s="16"/>
      <c r="P15" s="16"/>
      <c r="Q15" s="16"/>
      <c r="R15" s="16"/>
      <c r="S15" s="56"/>
      <c r="T15" s="56"/>
    </row>
    <row r="16" ht="26.1" customHeight="1" spans="1:20">
      <c r="A16" s="86" t="s">
        <v>127</v>
      </c>
      <c r="B16" s="86" t="s">
        <v>120</v>
      </c>
      <c r="C16" s="86" t="s">
        <v>136</v>
      </c>
      <c r="D16" s="87" t="s">
        <v>137</v>
      </c>
      <c r="E16" s="17">
        <f t="shared" si="1"/>
        <v>318.89</v>
      </c>
      <c r="F16" s="16">
        <f t="shared" si="2"/>
        <v>318.89</v>
      </c>
      <c r="G16" s="89">
        <v>197.56</v>
      </c>
      <c r="H16" s="89">
        <v>121.33</v>
      </c>
      <c r="I16" s="16"/>
      <c r="J16" s="16"/>
      <c r="K16" s="16"/>
      <c r="L16" s="16"/>
      <c r="M16" s="16"/>
      <c r="N16" s="16"/>
      <c r="O16" s="16"/>
      <c r="P16" s="16"/>
      <c r="Q16" s="16"/>
      <c r="R16" s="16"/>
      <c r="S16" s="56"/>
      <c r="T16" s="56"/>
    </row>
    <row r="17" s="79" customFormat="1" ht="26.1" customHeight="1" spans="1:18">
      <c r="A17" s="92"/>
      <c r="B17" s="92"/>
      <c r="C17" s="92"/>
      <c r="D17" s="93"/>
      <c r="E17" s="17"/>
      <c r="F17" s="17"/>
      <c r="G17" s="17"/>
      <c r="H17" s="17"/>
      <c r="I17" s="17"/>
      <c r="J17" s="16"/>
      <c r="K17" s="16"/>
      <c r="L17" s="16"/>
      <c r="M17" s="16"/>
      <c r="N17" s="16"/>
      <c r="O17" s="16"/>
      <c r="P17" s="16"/>
      <c r="Q17" s="16"/>
      <c r="R17" s="16"/>
    </row>
    <row r="18" s="79" customFormat="1" ht="26.1" customHeight="1" spans="1:18">
      <c r="A18" s="92"/>
      <c r="B18" s="92"/>
      <c r="C18" s="92"/>
      <c r="D18" s="93"/>
      <c r="E18" s="17"/>
      <c r="F18" s="17"/>
      <c r="G18" s="17"/>
      <c r="H18" s="17"/>
      <c r="I18" s="17"/>
      <c r="J18" s="16"/>
      <c r="K18" s="16"/>
      <c r="L18" s="16"/>
      <c r="M18" s="16"/>
      <c r="N18" s="16"/>
      <c r="O18" s="16"/>
      <c r="P18" s="16"/>
      <c r="Q18" s="16"/>
      <c r="R18" s="16"/>
    </row>
    <row r="19" s="79" customFormat="1" ht="26.1" customHeight="1" spans="1:18">
      <c r="A19" s="92"/>
      <c r="B19" s="92"/>
      <c r="C19" s="92"/>
      <c r="D19" s="93"/>
      <c r="E19" s="17"/>
      <c r="F19" s="17"/>
      <c r="G19" s="17"/>
      <c r="H19" s="17"/>
      <c r="I19" s="17"/>
      <c r="J19" s="16"/>
      <c r="K19" s="16"/>
      <c r="L19" s="16"/>
      <c r="M19" s="16"/>
      <c r="N19" s="16"/>
      <c r="O19" s="16"/>
      <c r="P19" s="16"/>
      <c r="Q19" s="16"/>
      <c r="R19" s="16"/>
    </row>
    <row r="20" s="79" customFormat="1" ht="26.1" customHeight="1" spans="1:18">
      <c r="A20" s="92"/>
      <c r="B20" s="92"/>
      <c r="C20" s="92"/>
      <c r="D20" s="93"/>
      <c r="E20" s="17"/>
      <c r="F20" s="17"/>
      <c r="G20" s="17"/>
      <c r="H20" s="17"/>
      <c r="I20" s="17"/>
      <c r="J20" s="16"/>
      <c r="K20" s="16"/>
      <c r="L20" s="16"/>
      <c r="M20" s="16"/>
      <c r="N20" s="16"/>
      <c r="O20" s="16"/>
      <c r="P20" s="16"/>
      <c r="Q20" s="16"/>
      <c r="R20" s="16"/>
    </row>
    <row r="21" s="79" customFormat="1" ht="26.1" customHeight="1" spans="1:18">
      <c r="A21" s="92"/>
      <c r="B21" s="92"/>
      <c r="C21" s="92"/>
      <c r="D21" s="93"/>
      <c r="E21" s="17"/>
      <c r="F21" s="17"/>
      <c r="G21" s="17"/>
      <c r="H21" s="17"/>
      <c r="I21" s="17"/>
      <c r="J21" s="16"/>
      <c r="K21" s="16"/>
      <c r="L21" s="16"/>
      <c r="M21" s="16"/>
      <c r="N21" s="16"/>
      <c r="O21" s="16"/>
      <c r="P21" s="16"/>
      <c r="Q21" s="16"/>
      <c r="R21" s="16"/>
    </row>
    <row r="22" s="79" customFormat="1" ht="26.1" customHeight="1" spans="1:18">
      <c r="A22" s="92"/>
      <c r="B22" s="92"/>
      <c r="C22" s="92"/>
      <c r="D22" s="93"/>
      <c r="E22" s="17"/>
      <c r="F22" s="17"/>
      <c r="G22" s="17"/>
      <c r="H22" s="17"/>
      <c r="I22" s="17"/>
      <c r="J22" s="16"/>
      <c r="K22" s="16"/>
      <c r="L22" s="16"/>
      <c r="M22" s="16"/>
      <c r="N22" s="16"/>
      <c r="O22" s="16"/>
      <c r="P22" s="16"/>
      <c r="Q22" s="16"/>
      <c r="R22" s="16"/>
    </row>
    <row r="23" s="79" customFormat="1" ht="26.1" customHeight="1" spans="1:18">
      <c r="A23" s="92"/>
      <c r="B23" s="92"/>
      <c r="C23" s="92"/>
      <c r="D23" s="93"/>
      <c r="E23" s="17"/>
      <c r="F23" s="17"/>
      <c r="G23" s="17"/>
      <c r="H23" s="17"/>
      <c r="I23" s="17"/>
      <c r="J23" s="16"/>
      <c r="K23" s="16"/>
      <c r="L23" s="16"/>
      <c r="M23" s="16"/>
      <c r="N23" s="16"/>
      <c r="O23" s="16"/>
      <c r="P23" s="16"/>
      <c r="Q23" s="16"/>
      <c r="R23" s="16"/>
    </row>
    <row r="24" s="79" customFormat="1" ht="26.1" customHeight="1" spans="1:18">
      <c r="A24" s="92"/>
      <c r="B24" s="92"/>
      <c r="C24" s="92"/>
      <c r="D24" s="93"/>
      <c r="E24" s="17"/>
      <c r="F24" s="17"/>
      <c r="G24" s="17"/>
      <c r="H24" s="17"/>
      <c r="I24" s="17"/>
      <c r="J24" s="16"/>
      <c r="K24" s="16"/>
      <c r="L24" s="16"/>
      <c r="M24" s="16"/>
      <c r="N24" s="16"/>
      <c r="O24" s="16"/>
      <c r="P24" s="16"/>
      <c r="Q24" s="16"/>
      <c r="R24" s="16"/>
    </row>
    <row r="25" s="79" customFormat="1" ht="26.1" customHeight="1" spans="1:18">
      <c r="A25" s="92"/>
      <c r="B25" s="92"/>
      <c r="C25" s="92"/>
      <c r="D25" s="93"/>
      <c r="E25" s="17"/>
      <c r="F25" s="17"/>
      <c r="G25" s="17"/>
      <c r="H25" s="17"/>
      <c r="I25" s="17"/>
      <c r="J25" s="16"/>
      <c r="K25" s="16"/>
      <c r="L25" s="16"/>
      <c r="M25" s="16"/>
      <c r="N25" s="16"/>
      <c r="O25" s="16"/>
      <c r="P25" s="16"/>
      <c r="Q25" s="16"/>
      <c r="R25" s="16"/>
    </row>
    <row r="26" s="79" customFormat="1" ht="26.1" customHeight="1" spans="1:18">
      <c r="A26" s="92"/>
      <c r="B26" s="92"/>
      <c r="C26" s="92"/>
      <c r="D26" s="87"/>
      <c r="E26" s="16"/>
      <c r="F26" s="16"/>
      <c r="G26" s="16"/>
      <c r="H26" s="16"/>
      <c r="I26" s="16"/>
      <c r="J26" s="16"/>
      <c r="K26" s="16"/>
      <c r="L26" s="16"/>
      <c r="M26" s="16"/>
      <c r="N26" s="16"/>
      <c r="O26" s="16"/>
      <c r="P26" s="16"/>
      <c r="Q26" s="16"/>
      <c r="R26" s="16"/>
    </row>
    <row r="27" customHeight="1" spans="5:18">
      <c r="E27" s="94"/>
      <c r="F27" s="94"/>
      <c r="G27" s="94"/>
      <c r="H27" s="94"/>
      <c r="I27" s="94"/>
      <c r="J27" s="94"/>
      <c r="K27" s="94"/>
      <c r="L27" s="94"/>
      <c r="M27" s="94"/>
      <c r="N27" s="94"/>
      <c r="O27" s="94"/>
      <c r="P27" s="94"/>
      <c r="Q27" s="94"/>
      <c r="R27" s="94"/>
    </row>
    <row r="28" customHeight="1" spans="5:18">
      <c r="E28" s="94"/>
      <c r="F28" s="94"/>
      <c r="G28" s="94"/>
      <c r="H28" s="94"/>
      <c r="I28" s="94"/>
      <c r="J28" s="94"/>
      <c r="K28" s="94"/>
      <c r="L28" s="94"/>
      <c r="M28" s="94"/>
      <c r="N28" s="94"/>
      <c r="O28" s="94"/>
      <c r="P28" s="94"/>
      <c r="Q28" s="94"/>
      <c r="R28" s="94"/>
    </row>
    <row r="29" customHeight="1" spans="5:18">
      <c r="E29" s="94"/>
      <c r="F29" s="94"/>
      <c r="G29" s="94"/>
      <c r="H29" s="94"/>
      <c r="I29" s="94"/>
      <c r="J29" s="94"/>
      <c r="K29" s="94"/>
      <c r="L29" s="94"/>
      <c r="M29" s="94"/>
      <c r="N29" s="94"/>
      <c r="O29" s="94"/>
      <c r="P29" s="94"/>
      <c r="Q29" s="94"/>
      <c r="R29" s="94"/>
    </row>
  </sheetData>
  <mergeCells count="22">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verticalCentered="1"/>
  <pageMargins left="0.196527777777778" right="0.196527777777778" top="0.51875" bottom="0.590277777777778" header="0" footer="0"/>
  <pageSetup paperSize="9" scale="70" orientation="landscape"/>
  <headerFooter alignWithMargins="0">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
  <sheetViews>
    <sheetView showGridLines="0" showZeros="0" workbookViewId="0">
      <selection activeCell="F8" sqref="F8:G16"/>
    </sheetView>
  </sheetViews>
  <sheetFormatPr defaultColWidth="9.16666666666667" defaultRowHeight="12.75" customHeight="1"/>
  <cols>
    <col min="1" max="1" width="10.8333333333333" customWidth="1"/>
    <col min="2" max="2" width="7.66666666666667" customWidth="1"/>
    <col min="3" max="3" width="6.33333333333333" customWidth="1"/>
    <col min="4" max="4" width="39.5" customWidth="1"/>
    <col min="5" max="5" width="15" customWidth="1"/>
    <col min="6" max="17" width="12.6666666666667" customWidth="1"/>
  </cols>
  <sheetData>
    <row r="1" ht="23.25" customHeight="1" spans="1:19">
      <c r="A1" s="2" t="s">
        <v>276</v>
      </c>
      <c r="B1" s="80"/>
      <c r="C1" s="80"/>
      <c r="D1" s="80"/>
      <c r="E1" s="80"/>
      <c r="F1" s="80"/>
      <c r="G1" s="80"/>
      <c r="H1" s="80"/>
      <c r="I1" s="80"/>
      <c r="J1" s="80"/>
      <c r="K1" s="80"/>
      <c r="L1" s="80"/>
      <c r="M1" s="80"/>
      <c r="N1" s="80"/>
      <c r="O1" s="80"/>
      <c r="Q1" s="21"/>
      <c r="R1" s="56"/>
      <c r="S1" s="56"/>
    </row>
    <row r="2" ht="23.25" customHeight="1" spans="1:19">
      <c r="A2" s="81" t="s">
        <v>277</v>
      </c>
      <c r="B2" s="81"/>
      <c r="C2" s="81"/>
      <c r="D2" s="81"/>
      <c r="E2" s="81"/>
      <c r="F2" s="81"/>
      <c r="G2" s="81"/>
      <c r="H2" s="81"/>
      <c r="I2" s="81"/>
      <c r="J2" s="81"/>
      <c r="K2" s="81"/>
      <c r="L2" s="81"/>
      <c r="M2" s="81"/>
      <c r="N2" s="81"/>
      <c r="O2" s="81"/>
      <c r="P2" s="81"/>
      <c r="Q2" s="81"/>
      <c r="R2" s="56"/>
      <c r="S2" s="56"/>
    </row>
    <row r="3" ht="23.25" customHeight="1" spans="1:19">
      <c r="A3" s="50" t="s">
        <v>2</v>
      </c>
      <c r="B3" s="51"/>
      <c r="C3" s="51"/>
      <c r="D3" s="51"/>
      <c r="E3" s="51"/>
      <c r="F3" s="51"/>
      <c r="G3" s="51"/>
      <c r="H3" s="51"/>
      <c r="I3" s="51"/>
      <c r="J3" s="80"/>
      <c r="K3" s="80"/>
      <c r="L3" s="80"/>
      <c r="M3" s="80"/>
      <c r="N3" s="80"/>
      <c r="O3" s="80"/>
      <c r="Q3" s="74" t="s">
        <v>84</v>
      </c>
      <c r="R3" s="56"/>
      <c r="S3" s="56"/>
    </row>
    <row r="4" ht="23.25" customHeight="1" spans="1:19">
      <c r="A4" s="62" t="s">
        <v>140</v>
      </c>
      <c r="B4" s="62"/>
      <c r="C4" s="62"/>
      <c r="D4" s="26" t="s">
        <v>156</v>
      </c>
      <c r="E4" s="62" t="s">
        <v>157</v>
      </c>
      <c r="F4" s="82" t="s">
        <v>158</v>
      </c>
      <c r="G4" s="83" t="s">
        <v>159</v>
      </c>
      <c r="H4" s="82" t="s">
        <v>160</v>
      </c>
      <c r="I4" s="82" t="s">
        <v>161</v>
      </c>
      <c r="J4" s="84" t="s">
        <v>162</v>
      </c>
      <c r="K4" s="84" t="s">
        <v>163</v>
      </c>
      <c r="L4" s="84" t="s">
        <v>164</v>
      </c>
      <c r="M4" s="84" t="s">
        <v>165</v>
      </c>
      <c r="N4" s="84" t="s">
        <v>145</v>
      </c>
      <c r="O4" s="84" t="s">
        <v>166</v>
      </c>
      <c r="P4" s="84" t="s">
        <v>167</v>
      </c>
      <c r="Q4" s="67" t="s">
        <v>153</v>
      </c>
      <c r="R4" s="95"/>
      <c r="S4" s="95"/>
    </row>
    <row r="5" ht="15" customHeight="1" spans="1:19">
      <c r="A5" s="67" t="s">
        <v>113</v>
      </c>
      <c r="B5" s="67" t="s">
        <v>114</v>
      </c>
      <c r="C5" s="67" t="s">
        <v>115</v>
      </c>
      <c r="D5" s="9"/>
      <c r="E5" s="67"/>
      <c r="F5" s="84"/>
      <c r="G5" s="85"/>
      <c r="H5" s="84"/>
      <c r="I5" s="84"/>
      <c r="J5" s="84"/>
      <c r="K5" s="84"/>
      <c r="L5" s="84"/>
      <c r="M5" s="84"/>
      <c r="N5" s="84"/>
      <c r="O5" s="84"/>
      <c r="P5" s="84"/>
      <c r="Q5" s="67"/>
      <c r="R5" s="95"/>
      <c r="S5" s="95"/>
    </row>
    <row r="6" ht="15" customHeight="1" spans="1:19">
      <c r="A6" s="67"/>
      <c r="B6" s="67"/>
      <c r="C6" s="67"/>
      <c r="D6" s="9"/>
      <c r="E6" s="67"/>
      <c r="F6" s="84"/>
      <c r="G6" s="85"/>
      <c r="H6" s="84"/>
      <c r="I6" s="84"/>
      <c r="J6" s="84"/>
      <c r="K6" s="84"/>
      <c r="L6" s="84"/>
      <c r="M6" s="84"/>
      <c r="N6" s="84"/>
      <c r="O6" s="84"/>
      <c r="P6" s="84"/>
      <c r="Q6" s="67"/>
      <c r="R6" s="95"/>
      <c r="S6" s="95"/>
    </row>
    <row r="7" s="1" customFormat="1" ht="26.1" customHeight="1" spans="1:19">
      <c r="A7" s="86"/>
      <c r="B7" s="86"/>
      <c r="C7" s="86"/>
      <c r="D7" s="87" t="s">
        <v>105</v>
      </c>
      <c r="E7" s="16">
        <f>SUM(F7:N7)</f>
        <v>843.52</v>
      </c>
      <c r="F7" s="17">
        <f>SUM(F8:F16)</f>
        <v>680.88</v>
      </c>
      <c r="G7" s="17">
        <f>SUM(G8:G16)</f>
        <v>162.64</v>
      </c>
      <c r="H7" s="16"/>
      <c r="I7" s="16"/>
      <c r="J7" s="17"/>
      <c r="K7" s="17"/>
      <c r="L7" s="17"/>
      <c r="M7" s="17"/>
      <c r="N7" s="17">
        <f>SUM(N8:N16)</f>
        <v>0</v>
      </c>
      <c r="O7" s="17"/>
      <c r="P7" s="17"/>
      <c r="Q7" s="16"/>
      <c r="R7" s="54"/>
      <c r="S7" s="54"/>
    </row>
    <row r="8" ht="26.1" customHeight="1" spans="1:19">
      <c r="A8" s="67">
        <v>201</v>
      </c>
      <c r="B8" s="86" t="s">
        <v>132</v>
      </c>
      <c r="C8" s="86" t="s">
        <v>124</v>
      </c>
      <c r="D8" s="15" t="s">
        <v>118</v>
      </c>
      <c r="E8" s="88">
        <v>254.18</v>
      </c>
      <c r="F8" s="89">
        <f>189.64+36.49</f>
        <v>226.13</v>
      </c>
      <c r="G8" s="89">
        <f>E8-F8</f>
        <v>28.05</v>
      </c>
      <c r="H8" s="16"/>
      <c r="I8" s="16"/>
      <c r="J8" s="17"/>
      <c r="K8" s="17"/>
      <c r="L8" s="17"/>
      <c r="M8" s="17"/>
      <c r="N8" s="16"/>
      <c r="O8" s="17"/>
      <c r="P8" s="17"/>
      <c r="Q8" s="16"/>
      <c r="R8" s="56"/>
      <c r="S8" s="56"/>
    </row>
    <row r="9" ht="26.1" customHeight="1" spans="1:19">
      <c r="A9" s="86" t="s">
        <v>119</v>
      </c>
      <c r="B9" s="86" t="s">
        <v>120</v>
      </c>
      <c r="C9" s="86" t="s">
        <v>121</v>
      </c>
      <c r="D9" s="87" t="s">
        <v>122</v>
      </c>
      <c r="E9" s="89">
        <f t="shared" ref="E8:E16" si="0">SUM(F9:N9)</f>
        <v>26.4</v>
      </c>
      <c r="F9" s="90">
        <v>26.4</v>
      </c>
      <c r="G9" s="91"/>
      <c r="H9" s="16"/>
      <c r="I9" s="16"/>
      <c r="J9" s="17"/>
      <c r="K9" s="17"/>
      <c r="L9" s="17"/>
      <c r="M9" s="17"/>
      <c r="N9" s="16"/>
      <c r="O9" s="17"/>
      <c r="P9" s="17"/>
      <c r="Q9" s="16"/>
      <c r="R9" s="56"/>
      <c r="S9" s="56"/>
    </row>
    <row r="10" ht="26.1" customHeight="1" spans="1:19">
      <c r="A10" s="86" t="s">
        <v>123</v>
      </c>
      <c r="B10" s="86" t="s">
        <v>124</v>
      </c>
      <c r="C10" s="86" t="s">
        <v>124</v>
      </c>
      <c r="D10" s="87" t="s">
        <v>118</v>
      </c>
      <c r="E10" s="89">
        <f t="shared" si="0"/>
        <v>29.54</v>
      </c>
      <c r="F10" s="89">
        <v>18.87</v>
      </c>
      <c r="G10" s="89">
        <f>29.54-F10</f>
        <v>10.67</v>
      </c>
      <c r="H10" s="16"/>
      <c r="I10" s="16"/>
      <c r="J10" s="17"/>
      <c r="K10" s="17"/>
      <c r="L10" s="17"/>
      <c r="M10" s="17"/>
      <c r="N10" s="16"/>
      <c r="O10" s="17"/>
      <c r="P10" s="17"/>
      <c r="Q10" s="16"/>
      <c r="R10" s="56"/>
      <c r="S10" s="56"/>
    </row>
    <row r="11" ht="26.1" customHeight="1" spans="1:19">
      <c r="A11" s="86" t="s">
        <v>125</v>
      </c>
      <c r="B11" s="86" t="s">
        <v>121</v>
      </c>
      <c r="C11" s="86" t="s">
        <v>124</v>
      </c>
      <c r="D11" s="87" t="s">
        <v>126</v>
      </c>
      <c r="E11" s="89">
        <f t="shared" si="0"/>
        <v>40.12</v>
      </c>
      <c r="F11" s="89">
        <v>40.12</v>
      </c>
      <c r="G11" s="89"/>
      <c r="H11" s="16"/>
      <c r="I11" s="16"/>
      <c r="J11" s="17"/>
      <c r="K11" s="17"/>
      <c r="L11" s="17"/>
      <c r="M11" s="17"/>
      <c r="N11" s="16"/>
      <c r="O11" s="17"/>
      <c r="P11" s="17"/>
      <c r="Q11" s="16"/>
      <c r="R11" s="56"/>
      <c r="S11" s="56"/>
    </row>
    <row r="12" ht="26.1" customHeight="1" spans="1:19">
      <c r="A12" s="86" t="s">
        <v>127</v>
      </c>
      <c r="B12" s="86" t="s">
        <v>124</v>
      </c>
      <c r="C12" s="86" t="s">
        <v>128</v>
      </c>
      <c r="D12" s="87" t="s">
        <v>129</v>
      </c>
      <c r="E12" s="89">
        <f t="shared" si="0"/>
        <v>99.81</v>
      </c>
      <c r="F12" s="89">
        <v>99.81</v>
      </c>
      <c r="G12" s="89"/>
      <c r="H12" s="16"/>
      <c r="I12" s="16"/>
      <c r="J12" s="17"/>
      <c r="K12" s="17"/>
      <c r="L12" s="17"/>
      <c r="M12" s="17"/>
      <c r="N12" s="16"/>
      <c r="O12" s="17"/>
      <c r="P12" s="17"/>
      <c r="Q12" s="16"/>
      <c r="R12" s="96"/>
      <c r="S12" s="56"/>
    </row>
    <row r="13" ht="26.1" customHeight="1" spans="1:19">
      <c r="A13" s="86" t="s">
        <v>127</v>
      </c>
      <c r="B13" s="86" t="s">
        <v>130</v>
      </c>
      <c r="C13" s="86" t="s">
        <v>128</v>
      </c>
      <c r="D13" s="87" t="s">
        <v>131</v>
      </c>
      <c r="E13" s="89">
        <f t="shared" si="0"/>
        <v>26.7</v>
      </c>
      <c r="F13" s="89">
        <v>26.7</v>
      </c>
      <c r="G13" s="89"/>
      <c r="H13" s="16"/>
      <c r="I13" s="16"/>
      <c r="J13" s="17"/>
      <c r="K13" s="17"/>
      <c r="L13" s="17"/>
      <c r="M13" s="17"/>
      <c r="N13" s="16"/>
      <c r="O13" s="17"/>
      <c r="P13" s="17"/>
      <c r="Q13" s="16"/>
      <c r="R13" s="56"/>
      <c r="S13" s="56"/>
    </row>
    <row r="14" ht="26.1" customHeight="1" spans="1:19">
      <c r="A14" s="86" t="s">
        <v>127</v>
      </c>
      <c r="B14" s="86" t="s">
        <v>132</v>
      </c>
      <c r="C14" s="86" t="s">
        <v>128</v>
      </c>
      <c r="D14" s="87" t="s">
        <v>133</v>
      </c>
      <c r="E14" s="89">
        <f t="shared" si="0"/>
        <v>32.46</v>
      </c>
      <c r="F14" s="89">
        <v>29.87</v>
      </c>
      <c r="G14" s="89">
        <f>32.46-F14</f>
        <v>2.59</v>
      </c>
      <c r="H14" s="16"/>
      <c r="I14" s="16"/>
      <c r="J14" s="17"/>
      <c r="K14" s="17"/>
      <c r="L14" s="17"/>
      <c r="M14" s="17"/>
      <c r="N14" s="16"/>
      <c r="O14" s="17"/>
      <c r="P14" s="17"/>
      <c r="Q14" s="16"/>
      <c r="R14" s="56"/>
      <c r="S14" s="56"/>
    </row>
    <row r="15" ht="26.1" customHeight="1" spans="1:19">
      <c r="A15" s="86" t="s">
        <v>134</v>
      </c>
      <c r="B15" s="86" t="s">
        <v>124</v>
      </c>
      <c r="C15" s="86" t="s">
        <v>135</v>
      </c>
      <c r="D15" s="87" t="s">
        <v>129</v>
      </c>
      <c r="E15" s="89">
        <f t="shared" si="0"/>
        <v>15.42</v>
      </c>
      <c r="F15" s="89">
        <v>15.42</v>
      </c>
      <c r="G15" s="89"/>
      <c r="H15" s="16"/>
      <c r="I15" s="16"/>
      <c r="J15" s="17"/>
      <c r="K15" s="17"/>
      <c r="L15" s="17"/>
      <c r="M15" s="17"/>
      <c r="N15" s="16"/>
      <c r="O15" s="17"/>
      <c r="P15" s="17"/>
      <c r="Q15" s="16"/>
      <c r="R15" s="56"/>
      <c r="S15" s="56"/>
    </row>
    <row r="16" ht="26.1" customHeight="1" spans="1:19">
      <c r="A16" s="86" t="s">
        <v>127</v>
      </c>
      <c r="B16" s="86" t="s">
        <v>120</v>
      </c>
      <c r="C16" s="86" t="s">
        <v>136</v>
      </c>
      <c r="D16" s="87" t="s">
        <v>137</v>
      </c>
      <c r="E16" s="89">
        <f t="shared" si="0"/>
        <v>318.89</v>
      </c>
      <c r="F16" s="89">
        <v>197.56</v>
      </c>
      <c r="G16" s="89">
        <v>121.33</v>
      </c>
      <c r="H16" s="16"/>
      <c r="I16" s="16"/>
      <c r="J16" s="17"/>
      <c r="K16" s="17"/>
      <c r="L16" s="17"/>
      <c r="M16" s="17"/>
      <c r="N16" s="16"/>
      <c r="O16" s="17"/>
      <c r="P16" s="17"/>
      <c r="Q16" s="16">
        <v>12.54</v>
      </c>
      <c r="R16" s="56"/>
      <c r="S16" s="56"/>
    </row>
    <row r="17" s="79" customFormat="1" ht="26.1" customHeight="1" spans="1:17">
      <c r="A17" s="92"/>
      <c r="B17" s="92"/>
      <c r="C17" s="92"/>
      <c r="D17" s="93"/>
      <c r="E17" s="17"/>
      <c r="F17" s="17"/>
      <c r="G17" s="16"/>
      <c r="H17" s="16"/>
      <c r="I17" s="16"/>
      <c r="J17" s="17"/>
      <c r="K17" s="17"/>
      <c r="L17" s="17"/>
      <c r="M17" s="17"/>
      <c r="N17" s="17"/>
      <c r="O17" s="17"/>
      <c r="P17" s="17"/>
      <c r="Q17" s="16"/>
    </row>
    <row r="18" s="79" customFormat="1" ht="26.1" customHeight="1" spans="1:17">
      <c r="A18" s="92"/>
      <c r="B18" s="92"/>
      <c r="C18" s="92"/>
      <c r="D18" s="93"/>
      <c r="E18" s="17"/>
      <c r="F18" s="17"/>
      <c r="G18" s="16"/>
      <c r="H18" s="16"/>
      <c r="I18" s="16"/>
      <c r="J18" s="17"/>
      <c r="K18" s="17"/>
      <c r="L18" s="17"/>
      <c r="M18" s="17"/>
      <c r="N18" s="17"/>
      <c r="O18" s="17"/>
      <c r="P18" s="17"/>
      <c r="Q18" s="97"/>
    </row>
    <row r="19" s="79" customFormat="1" ht="26.1" customHeight="1" spans="1:17">
      <c r="A19" s="92"/>
      <c r="B19" s="92"/>
      <c r="C19" s="92"/>
      <c r="D19" s="93"/>
      <c r="E19" s="16"/>
      <c r="F19" s="16"/>
      <c r="G19" s="16"/>
      <c r="H19" s="16"/>
      <c r="I19" s="16"/>
      <c r="J19" s="17"/>
      <c r="K19" s="17"/>
      <c r="L19" s="17"/>
      <c r="M19" s="17"/>
      <c r="N19" s="17"/>
      <c r="O19" s="17"/>
      <c r="P19" s="17"/>
      <c r="Q19" s="97"/>
    </row>
    <row r="20" s="79" customFormat="1" ht="26.1" customHeight="1" spans="1:17">
      <c r="A20" s="92"/>
      <c r="B20" s="92"/>
      <c r="C20" s="92"/>
      <c r="D20" s="93"/>
      <c r="E20" s="16"/>
      <c r="F20" s="16"/>
      <c r="G20" s="16"/>
      <c r="H20" s="16"/>
      <c r="I20" s="16"/>
      <c r="J20" s="17"/>
      <c r="K20" s="17"/>
      <c r="L20" s="17"/>
      <c r="M20" s="17"/>
      <c r="N20" s="17"/>
      <c r="O20" s="17"/>
      <c r="P20" s="17"/>
      <c r="Q20" s="97"/>
    </row>
    <row r="21" s="79" customFormat="1" ht="26.1" customHeight="1" spans="1:17">
      <c r="A21" s="92"/>
      <c r="B21" s="92"/>
      <c r="C21" s="92"/>
      <c r="D21" s="93"/>
      <c r="E21" s="16"/>
      <c r="F21" s="16"/>
      <c r="G21" s="16"/>
      <c r="H21" s="16"/>
      <c r="I21" s="16"/>
      <c r="J21" s="17"/>
      <c r="K21" s="17"/>
      <c r="L21" s="17"/>
      <c r="M21" s="17"/>
      <c r="N21" s="17"/>
      <c r="O21" s="17"/>
      <c r="P21" s="17"/>
      <c r="Q21" s="16"/>
    </row>
    <row r="22" s="79" customFormat="1" ht="26.1" customHeight="1" spans="1:17">
      <c r="A22" s="92"/>
      <c r="B22" s="92"/>
      <c r="C22" s="92"/>
      <c r="D22" s="93"/>
      <c r="E22" s="16"/>
      <c r="F22" s="16"/>
      <c r="G22" s="16"/>
      <c r="H22" s="16"/>
      <c r="I22" s="16"/>
      <c r="J22" s="17"/>
      <c r="K22" s="17"/>
      <c r="L22" s="17"/>
      <c r="M22" s="17"/>
      <c r="N22" s="17"/>
      <c r="O22" s="17"/>
      <c r="P22" s="17"/>
      <c r="Q22" s="16"/>
    </row>
    <row r="23" s="79" customFormat="1" ht="26.1" customHeight="1" spans="1:17">
      <c r="A23" s="92"/>
      <c r="B23" s="92"/>
      <c r="C23" s="92"/>
      <c r="D23" s="93"/>
      <c r="E23" s="16"/>
      <c r="F23" s="16"/>
      <c r="G23" s="16"/>
      <c r="H23" s="16"/>
      <c r="I23" s="16"/>
      <c r="J23" s="17"/>
      <c r="K23" s="17"/>
      <c r="L23" s="17"/>
      <c r="M23" s="17"/>
      <c r="N23" s="17"/>
      <c r="O23" s="17"/>
      <c r="P23" s="17"/>
      <c r="Q23" s="16"/>
    </row>
    <row r="24" s="79" customFormat="1" ht="26.1" customHeight="1" spans="1:17">
      <c r="A24" s="92"/>
      <c r="B24" s="92"/>
      <c r="C24" s="92"/>
      <c r="D24" s="93"/>
      <c r="E24" s="16"/>
      <c r="F24" s="16"/>
      <c r="G24" s="16"/>
      <c r="H24" s="16"/>
      <c r="I24" s="16"/>
      <c r="J24" s="17"/>
      <c r="K24" s="17"/>
      <c r="L24" s="17"/>
      <c r="M24" s="17"/>
      <c r="N24" s="17"/>
      <c r="O24" s="17"/>
      <c r="P24" s="17"/>
      <c r="Q24" s="16"/>
    </row>
    <row r="25" s="79" customFormat="1" ht="26.1" customHeight="1" spans="1:17">
      <c r="A25" s="92"/>
      <c r="B25" s="92"/>
      <c r="C25" s="92"/>
      <c r="D25" s="93"/>
      <c r="E25" s="16"/>
      <c r="F25" s="16"/>
      <c r="G25" s="16"/>
      <c r="H25" s="16"/>
      <c r="I25" s="16"/>
      <c r="J25" s="17"/>
      <c r="K25" s="17"/>
      <c r="L25" s="17"/>
      <c r="M25" s="17"/>
      <c r="N25" s="17"/>
      <c r="O25" s="17"/>
      <c r="P25" s="17"/>
      <c r="Q25" s="16"/>
    </row>
    <row r="26" s="79" customFormat="1" ht="26.1" customHeight="1" spans="1:17">
      <c r="A26" s="92"/>
      <c r="B26" s="92"/>
      <c r="C26" s="92"/>
      <c r="D26" s="87"/>
      <c r="E26" s="16"/>
      <c r="F26" s="16"/>
      <c r="G26" s="16"/>
      <c r="H26" s="16"/>
      <c r="I26" s="16"/>
      <c r="J26" s="16"/>
      <c r="K26" s="16"/>
      <c r="L26" s="16"/>
      <c r="M26" s="16"/>
      <c r="N26" s="16"/>
      <c r="O26" s="16"/>
      <c r="P26" s="16"/>
      <c r="Q26" s="16"/>
    </row>
    <row r="27" customHeight="1" spans="5:17">
      <c r="E27" s="94"/>
      <c r="F27" s="94"/>
      <c r="G27" s="94"/>
      <c r="H27" s="94"/>
      <c r="I27" s="94"/>
      <c r="J27" s="94"/>
      <c r="K27" s="94"/>
      <c r="L27" s="94"/>
      <c r="M27" s="94"/>
      <c r="N27" s="94"/>
      <c r="O27" s="94"/>
      <c r="P27" s="94"/>
      <c r="Q27" s="94"/>
    </row>
    <row r="28" customHeight="1" spans="5:17">
      <c r="E28" s="94"/>
      <c r="F28" s="94"/>
      <c r="G28" s="94"/>
      <c r="H28" s="94"/>
      <c r="I28" s="94"/>
      <c r="J28" s="94"/>
      <c r="K28" s="94"/>
      <c r="L28" s="94"/>
      <c r="M28" s="94"/>
      <c r="N28" s="94"/>
      <c r="O28" s="94"/>
      <c r="P28" s="94"/>
      <c r="Q28" s="94"/>
    </row>
    <row r="29" customHeight="1" spans="5:17">
      <c r="E29" s="94"/>
      <c r="F29" s="94"/>
      <c r="G29" s="94"/>
      <c r="H29" s="94"/>
      <c r="I29" s="94"/>
      <c r="J29" s="94"/>
      <c r="K29" s="94"/>
      <c r="L29" s="94"/>
      <c r="M29" s="94"/>
      <c r="N29" s="94"/>
      <c r="O29" s="94"/>
      <c r="P29" s="94"/>
      <c r="Q29" s="94"/>
    </row>
  </sheetData>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dataValidations count="1">
    <dataValidation allowBlank="1" showInputMessage="1" showErrorMessage="1" prompt="按县财政下达的“包干支出指标控制数”填报" sqref="E8"/>
  </dataValidations>
  <printOptions horizontalCentered="1" verticalCentered="1"/>
  <pageMargins left="0.196527777777778" right="0.196527777777778" top="0.786805555555556" bottom="0.590277777777778" header="0" footer="0"/>
  <pageSetup paperSize="9" scale="70" orientation="landscape"/>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L22"/>
  <sheetViews>
    <sheetView showGridLines="0" showZeros="0" workbookViewId="0">
      <selection activeCell="G12" sqref="G12"/>
    </sheetView>
  </sheetViews>
  <sheetFormatPr defaultColWidth="9.16666666666667" defaultRowHeight="12.75" customHeight="1"/>
  <cols>
    <col min="1" max="1" width="35.8333333333333" style="56" customWidth="1"/>
    <col min="2" max="2" width="18" style="56" customWidth="1"/>
    <col min="3" max="6" width="13.3333333333333" style="56" customWidth="1"/>
    <col min="7" max="7" width="12.3333333333333" style="56" customWidth="1"/>
    <col min="8" max="13" width="13.3333333333333" style="56" customWidth="1"/>
    <col min="14" max="246" width="9.16666666666667" style="56" customWidth="1"/>
  </cols>
  <sheetData>
    <row r="1" ht="20.25" customHeight="1" spans="1:7">
      <c r="A1" s="2" t="s">
        <v>278</v>
      </c>
      <c r="B1" s="57"/>
      <c r="C1" s="58"/>
      <c r="D1" s="59"/>
      <c r="E1" s="59"/>
      <c r="F1" s="2"/>
      <c r="G1" s="2"/>
    </row>
    <row r="2" ht="24.75" customHeight="1" spans="1:13">
      <c r="A2" s="60" t="s">
        <v>279</v>
      </c>
      <c r="B2" s="60"/>
      <c r="C2" s="60"/>
      <c r="D2" s="60"/>
      <c r="E2" s="60"/>
      <c r="F2" s="60"/>
      <c r="G2" s="60"/>
      <c r="H2" s="60"/>
      <c r="I2" s="60"/>
      <c r="J2" s="60"/>
      <c r="K2" s="60"/>
      <c r="L2" s="60"/>
      <c r="M2" s="60"/>
    </row>
    <row r="3" s="1" customFormat="1" ht="24" customHeight="1" spans="1:14">
      <c r="A3" s="50" t="s">
        <v>2</v>
      </c>
      <c r="B3" s="61"/>
      <c r="C3" s="61"/>
      <c r="D3" s="61"/>
      <c r="E3" s="61"/>
      <c r="F3" s="61"/>
      <c r="G3" s="61"/>
      <c r="H3" s="61"/>
      <c r="I3" s="61"/>
      <c r="J3" s="61"/>
      <c r="K3" s="61"/>
      <c r="L3" s="54"/>
      <c r="M3" s="74" t="s">
        <v>84</v>
      </c>
      <c r="N3" s="54"/>
    </row>
    <row r="4" s="54" customFormat="1" ht="20.25" customHeight="1" spans="1:17">
      <c r="A4" s="62" t="s">
        <v>280</v>
      </c>
      <c r="B4" s="62" t="s">
        <v>86</v>
      </c>
      <c r="C4" s="63" t="s">
        <v>89</v>
      </c>
      <c r="D4" s="64"/>
      <c r="E4" s="64"/>
      <c r="F4" s="65"/>
      <c r="G4" s="66" t="s">
        <v>90</v>
      </c>
      <c r="H4" s="66" t="s">
        <v>91</v>
      </c>
      <c r="I4" s="63" t="s">
        <v>92</v>
      </c>
      <c r="J4" s="64"/>
      <c r="K4" s="75"/>
      <c r="L4" s="66" t="s">
        <v>93</v>
      </c>
      <c r="M4" s="63" t="s">
        <v>94</v>
      </c>
      <c r="N4" s="64"/>
      <c r="O4" s="64"/>
      <c r="P4" s="64"/>
      <c r="Q4" s="75"/>
    </row>
    <row r="5" s="54" customFormat="1" ht="17.25" customHeight="1" spans="1:17">
      <c r="A5" s="67"/>
      <c r="B5" s="67"/>
      <c r="C5" s="66" t="s">
        <v>95</v>
      </c>
      <c r="D5" s="66" t="s">
        <v>96</v>
      </c>
      <c r="E5" s="68" t="s">
        <v>97</v>
      </c>
      <c r="F5" s="66" t="s">
        <v>98</v>
      </c>
      <c r="G5" s="69"/>
      <c r="H5" s="69"/>
      <c r="I5" s="66" t="s">
        <v>95</v>
      </c>
      <c r="J5" s="66" t="s">
        <v>99</v>
      </c>
      <c r="K5" s="66" t="s">
        <v>100</v>
      </c>
      <c r="L5" s="69"/>
      <c r="M5" s="66" t="s">
        <v>95</v>
      </c>
      <c r="N5" s="66" t="s">
        <v>101</v>
      </c>
      <c r="O5" s="66" t="s">
        <v>102</v>
      </c>
      <c r="P5" s="66" t="s">
        <v>103</v>
      </c>
      <c r="Q5" s="66" t="s">
        <v>104</v>
      </c>
    </row>
    <row r="6" s="54" customFormat="1" ht="29.25" customHeight="1" spans="1:17">
      <c r="A6" s="67"/>
      <c r="B6" s="67"/>
      <c r="C6" s="69"/>
      <c r="D6" s="69"/>
      <c r="E6" s="70"/>
      <c r="F6" s="69"/>
      <c r="G6" s="69"/>
      <c r="H6" s="69"/>
      <c r="I6" s="69"/>
      <c r="J6" s="69"/>
      <c r="K6" s="69"/>
      <c r="L6" s="69"/>
      <c r="M6" s="69"/>
      <c r="N6" s="69"/>
      <c r="O6" s="69"/>
      <c r="P6" s="69"/>
      <c r="Q6" s="69"/>
    </row>
    <row r="7" s="1" customFormat="1" ht="32.1" customHeight="1" spans="1:246">
      <c r="A7" s="71" t="s">
        <v>105</v>
      </c>
      <c r="B7" s="17">
        <f>C7+I7</f>
        <v>1650.86</v>
      </c>
      <c r="C7" s="17">
        <v>830</v>
      </c>
      <c r="D7" s="17">
        <f>830+109</f>
        <v>939</v>
      </c>
      <c r="E7" s="17"/>
      <c r="F7" s="17">
        <v>0</v>
      </c>
      <c r="G7" s="72"/>
      <c r="H7" s="73">
        <v>0</v>
      </c>
      <c r="I7" s="17">
        <f>540.46+280.4</f>
        <v>820.86</v>
      </c>
      <c r="J7" s="17">
        <f>540.46+280.4</f>
        <v>820.86</v>
      </c>
      <c r="K7" s="17">
        <v>0</v>
      </c>
      <c r="L7" s="17">
        <v>0</v>
      </c>
      <c r="M7" s="16">
        <v>0</v>
      </c>
      <c r="N7" s="16">
        <v>0</v>
      </c>
      <c r="O7" s="16"/>
      <c r="P7" s="76"/>
      <c r="Q7" s="76"/>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row>
    <row r="8" s="55" customFormat="1" ht="32.1" customHeight="1" spans="1:17">
      <c r="A8" s="71"/>
      <c r="B8" s="17"/>
      <c r="C8" s="17"/>
      <c r="D8" s="17"/>
      <c r="E8" s="17"/>
      <c r="F8" s="17">
        <v>0</v>
      </c>
      <c r="G8" s="72"/>
      <c r="H8" s="73">
        <v>0</v>
      </c>
      <c r="I8" s="17">
        <v>0</v>
      </c>
      <c r="J8" s="17">
        <v>0</v>
      </c>
      <c r="K8" s="17">
        <v>0</v>
      </c>
      <c r="L8" s="17">
        <v>0</v>
      </c>
      <c r="M8" s="16">
        <v>0</v>
      </c>
      <c r="N8" s="77"/>
      <c r="O8" s="77"/>
      <c r="P8" s="77"/>
      <c r="Q8" s="77"/>
    </row>
    <row r="9" ht="32.1" customHeight="1" spans="1:17">
      <c r="A9" s="71"/>
      <c r="B9" s="17"/>
      <c r="C9" s="17"/>
      <c r="D9" s="17"/>
      <c r="E9" s="17"/>
      <c r="F9" s="17">
        <v>0</v>
      </c>
      <c r="G9" s="72"/>
      <c r="H9" s="73">
        <v>0</v>
      </c>
      <c r="I9" s="17">
        <v>0</v>
      </c>
      <c r="J9" s="17">
        <v>0</v>
      </c>
      <c r="K9" s="17">
        <v>0</v>
      </c>
      <c r="L9" s="17">
        <v>0</v>
      </c>
      <c r="M9" s="16">
        <v>0</v>
      </c>
      <c r="N9" s="78"/>
      <c r="O9" s="78"/>
      <c r="P9" s="78"/>
      <c r="Q9" s="78"/>
    </row>
    <row r="10" ht="32.1" customHeight="1"/>
    <row r="11" ht="32.1" customHeight="1"/>
    <row r="12" ht="32.1" customHeight="1"/>
    <row r="13" ht="32.1" customHeight="1"/>
    <row r="14" ht="32.1" customHeight="1"/>
    <row r="15" ht="32.1" customHeight="1"/>
    <row r="16" ht="32.1" customHeight="1"/>
    <row r="17" ht="32.1" customHeight="1"/>
    <row r="18" ht="32.1" customHeight="1"/>
    <row r="19" ht="32.1" customHeight="1"/>
    <row r="20" ht="32.1" customHeight="1"/>
    <row r="21" ht="32.1" customHeight="1"/>
    <row r="22" ht="32.1" customHeight="1"/>
  </sheetData>
  <mergeCells count="20">
    <mergeCell ref="C4:E4"/>
    <mergeCell ref="I4:K4"/>
    <mergeCell ref="M4:Q4"/>
    <mergeCell ref="A4:A6"/>
    <mergeCell ref="B4:B6"/>
    <mergeCell ref="C5:C6"/>
    <mergeCell ref="D5:D6"/>
    <mergeCell ref="E5:E6"/>
    <mergeCell ref="F5:F6"/>
    <mergeCell ref="G4:G6"/>
    <mergeCell ref="H4:H6"/>
    <mergeCell ref="I5:I6"/>
    <mergeCell ref="J5:J6"/>
    <mergeCell ref="K5:K6"/>
    <mergeCell ref="L4:L6"/>
    <mergeCell ref="M5:M6"/>
    <mergeCell ref="N5:N6"/>
    <mergeCell ref="O5:O6"/>
    <mergeCell ref="P5:P6"/>
    <mergeCell ref="Q5:Q6"/>
  </mergeCells>
  <printOptions horizontalCentered="1" verticalCentered="1"/>
  <pageMargins left="0.196527777777778" right="0.196527777777778" top="0.786805555555556" bottom="0.590277777777778" header="0" footer="0"/>
  <pageSetup paperSize="9" scale="80" orientation="landscape"/>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showGridLines="0" showZeros="0" workbookViewId="0">
      <selection activeCell="E13" sqref="E13"/>
    </sheetView>
  </sheetViews>
  <sheetFormatPr defaultColWidth="9.16666666666667" defaultRowHeight="11.25"/>
  <cols>
    <col min="1" max="1" width="41.3333333333333" customWidth="1"/>
    <col min="2" max="2" width="17.3333333333333" customWidth="1"/>
    <col min="3" max="7" width="16.5" customWidth="1"/>
  </cols>
  <sheetData>
    <row r="1" ht="18" customHeight="1" spans="1:7">
      <c r="A1" s="2" t="s">
        <v>281</v>
      </c>
      <c r="B1" s="49"/>
      <c r="C1" s="49"/>
      <c r="D1" s="49"/>
      <c r="E1" s="49"/>
      <c r="F1" s="49"/>
      <c r="G1" s="49"/>
    </row>
    <row r="2" ht="27" customHeight="1" spans="1:7">
      <c r="A2" s="3" t="s">
        <v>282</v>
      </c>
      <c r="B2" s="3"/>
      <c r="C2" s="3"/>
      <c r="D2" s="3"/>
      <c r="E2" s="3"/>
      <c r="F2" s="3"/>
      <c r="G2" s="3"/>
    </row>
    <row r="3" ht="22.5" customHeight="1" spans="1:7">
      <c r="A3" s="50" t="s">
        <v>2</v>
      </c>
      <c r="B3" s="51"/>
      <c r="C3" s="51"/>
      <c r="D3" s="51"/>
      <c r="E3" s="51"/>
      <c r="F3" s="51"/>
      <c r="G3" s="22" t="s">
        <v>84</v>
      </c>
    </row>
    <row r="4" ht="25.5" customHeight="1" spans="1:7">
      <c r="A4" s="14" t="s">
        <v>88</v>
      </c>
      <c r="B4" s="14" t="s">
        <v>283</v>
      </c>
      <c r="C4" s="14"/>
      <c r="D4" s="14"/>
      <c r="E4" s="14"/>
      <c r="F4" s="14"/>
      <c r="G4" s="14"/>
    </row>
    <row r="5" ht="25.5" customHeight="1" spans="1:7">
      <c r="A5" s="14"/>
      <c r="B5" s="14" t="s">
        <v>95</v>
      </c>
      <c r="C5" s="14" t="s">
        <v>206</v>
      </c>
      <c r="D5" s="14" t="s">
        <v>284</v>
      </c>
      <c r="E5" s="52" t="s">
        <v>285</v>
      </c>
      <c r="F5" s="52"/>
      <c r="G5" s="14" t="s">
        <v>286</v>
      </c>
    </row>
    <row r="6" ht="27.75" customHeight="1" spans="1:7">
      <c r="A6" s="14"/>
      <c r="B6" s="14"/>
      <c r="C6" s="14"/>
      <c r="D6" s="14"/>
      <c r="E6" s="14" t="s">
        <v>287</v>
      </c>
      <c r="F6" s="14" t="s">
        <v>210</v>
      </c>
      <c r="G6" s="14"/>
    </row>
    <row r="7" s="1" customFormat="1" ht="30" customHeight="1" spans="1:7">
      <c r="A7" s="53" t="s">
        <v>105</v>
      </c>
      <c r="B7" s="16">
        <f>SUM(C7:D7)</f>
        <v>43</v>
      </c>
      <c r="C7" s="16">
        <v>13</v>
      </c>
      <c r="D7" s="16">
        <v>30</v>
      </c>
      <c r="E7" s="16"/>
      <c r="F7" s="16">
        <v>30</v>
      </c>
      <c r="G7" s="16"/>
    </row>
    <row r="8" ht="30" customHeight="1" spans="1:8">
      <c r="A8" s="53" t="s">
        <v>107</v>
      </c>
      <c r="B8" s="16">
        <f>SUM(C8:D8)</f>
        <v>43</v>
      </c>
      <c r="C8" s="16">
        <v>13</v>
      </c>
      <c r="D8" s="16">
        <v>30</v>
      </c>
      <c r="E8" s="16"/>
      <c r="F8" s="16">
        <v>30</v>
      </c>
      <c r="G8" s="16"/>
      <c r="H8" s="20"/>
    </row>
    <row r="9" ht="30" customHeight="1" spans="1:7">
      <c r="A9" s="53"/>
      <c r="B9" s="16"/>
      <c r="C9" s="16"/>
      <c r="D9" s="16"/>
      <c r="E9" s="16"/>
      <c r="F9" s="16"/>
      <c r="G9" s="16"/>
    </row>
    <row r="10" ht="18" customHeight="1" spans="1:8">
      <c r="A10" s="2" t="s">
        <v>288</v>
      </c>
      <c r="B10" s="20"/>
      <c r="C10" s="20"/>
      <c r="D10" s="20"/>
      <c r="E10" s="20"/>
      <c r="F10" s="20"/>
      <c r="G10" s="20"/>
      <c r="H10" s="20"/>
    </row>
    <row r="11" ht="18" customHeight="1" spans="1:7">
      <c r="A11" s="2" t="s">
        <v>289</v>
      </c>
      <c r="B11" s="20"/>
      <c r="C11" s="20"/>
      <c r="D11" s="20"/>
      <c r="E11" s="20"/>
      <c r="F11" s="20"/>
      <c r="G11" s="20"/>
    </row>
    <row r="12" ht="18" customHeight="1" spans="1:7">
      <c r="A12" s="2"/>
      <c r="C12" s="20"/>
      <c r="D12" s="20"/>
      <c r="E12" s="20"/>
      <c r="F12" s="20"/>
      <c r="G12" s="20"/>
    </row>
    <row r="13" ht="30" customHeight="1" spans="3:9">
      <c r="C13" s="20"/>
      <c r="F13" s="20"/>
      <c r="I13" s="20"/>
    </row>
    <row r="14" ht="30" customHeight="1" spans="5:7">
      <c r="E14" s="20"/>
      <c r="F14" s="20"/>
      <c r="G14" s="20"/>
    </row>
    <row r="15" ht="30" customHeight="1"/>
    <row r="16" ht="30" customHeight="1"/>
    <row r="17" ht="30" customHeight="1" spans="5:5">
      <c r="E17" s="20"/>
    </row>
    <row r="18" ht="30" customHeight="1" spans="4:4">
      <c r="D18" s="20"/>
    </row>
  </sheetData>
  <mergeCells count="8">
    <mergeCell ref="A3:F3"/>
    <mergeCell ref="B4:G4"/>
    <mergeCell ref="E5:F5"/>
    <mergeCell ref="A4:A6"/>
    <mergeCell ref="B5:B6"/>
    <mergeCell ref="C5:C6"/>
    <mergeCell ref="D5:D6"/>
    <mergeCell ref="G5:G6"/>
  </mergeCells>
  <printOptions horizontalCentered="1" verticalCentered="1"/>
  <pageMargins left="0.747916666666667" right="0.747916666666667" top="0.393055555555556" bottom="0.393055555555556" header="0.4" footer="0.511805555555556"/>
  <pageSetup paperSize="9" orientation="landscape"/>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showGridLines="0" showZeros="0" workbookViewId="0">
      <selection activeCell="K10" sqref="K10"/>
    </sheetView>
  </sheetViews>
  <sheetFormatPr defaultColWidth="9.16666666666667" defaultRowHeight="11.25"/>
  <cols>
    <col min="1" max="1" width="11.5" customWidth="1"/>
    <col min="2" max="2" width="27.6666666666667" style="35" customWidth="1"/>
    <col min="3" max="3" width="10.8333333333333" customWidth="1"/>
    <col min="4" max="6" width="13.5" customWidth="1"/>
    <col min="7" max="11" width="23.6666666666667" customWidth="1"/>
  </cols>
  <sheetData>
    <row r="1" ht="18" customHeight="1" spans="1:1">
      <c r="A1" s="2" t="s">
        <v>290</v>
      </c>
    </row>
    <row r="2" ht="26.25" customHeight="1" spans="1:11">
      <c r="A2" s="36" t="s">
        <v>291</v>
      </c>
      <c r="B2" s="36"/>
      <c r="C2" s="36"/>
      <c r="D2" s="36"/>
      <c r="E2" s="36"/>
      <c r="F2" s="36"/>
      <c r="G2" s="36"/>
      <c r="H2" s="36"/>
      <c r="I2" s="36"/>
      <c r="J2" s="36"/>
      <c r="K2" s="36"/>
    </row>
    <row r="3" ht="26.25" customHeight="1" spans="1:11">
      <c r="A3" s="37" t="s">
        <v>2</v>
      </c>
      <c r="B3" s="38"/>
      <c r="C3" s="38"/>
      <c r="D3" s="38"/>
      <c r="E3" s="38"/>
      <c r="F3" s="38"/>
      <c r="G3" s="38"/>
      <c r="H3" s="38"/>
      <c r="I3" s="38"/>
      <c r="J3" s="38"/>
      <c r="K3" s="38"/>
    </row>
    <row r="4" ht="45.75" customHeight="1" spans="1:11">
      <c r="A4" s="39" t="s">
        <v>87</v>
      </c>
      <c r="B4" s="39" t="s">
        <v>292</v>
      </c>
      <c r="C4" s="40" t="s">
        <v>293</v>
      </c>
      <c r="D4" s="39" t="s">
        <v>294</v>
      </c>
      <c r="E4" s="41" t="s">
        <v>295</v>
      </c>
      <c r="F4" s="39" t="s">
        <v>296</v>
      </c>
      <c r="G4" s="39" t="s">
        <v>297</v>
      </c>
      <c r="H4" s="39" t="s">
        <v>298</v>
      </c>
      <c r="I4" s="39" t="s">
        <v>299</v>
      </c>
      <c r="J4" s="39" t="s">
        <v>300</v>
      </c>
      <c r="K4" s="41" t="s">
        <v>301</v>
      </c>
    </row>
    <row r="5" ht="80.25" customHeight="1" spans="1:11">
      <c r="A5" s="42"/>
      <c r="B5" s="43"/>
      <c r="C5" s="43"/>
      <c r="D5" s="44"/>
      <c r="E5" s="44"/>
      <c r="F5" s="45"/>
      <c r="G5" s="45"/>
      <c r="H5" s="45"/>
      <c r="I5" s="45"/>
      <c r="J5" s="45"/>
      <c r="K5" s="48"/>
    </row>
    <row r="6" s="1" customFormat="1" ht="80.25" customHeight="1" spans="1:11">
      <c r="A6" s="46"/>
      <c r="B6" s="43"/>
      <c r="C6" s="43"/>
      <c r="D6" s="44"/>
      <c r="E6" s="44"/>
      <c r="F6" s="45"/>
      <c r="G6" s="45"/>
      <c r="H6" s="45"/>
      <c r="I6" s="45"/>
      <c r="J6" s="45"/>
      <c r="K6" s="48"/>
    </row>
    <row r="7" ht="80.25" customHeight="1" spans="1:11">
      <c r="A7" s="46"/>
      <c r="B7" s="43"/>
      <c r="C7" s="43"/>
      <c r="D7" s="44"/>
      <c r="E7" s="44"/>
      <c r="F7" s="45"/>
      <c r="G7" s="45"/>
      <c r="H7" s="45"/>
      <c r="I7" s="45"/>
      <c r="J7" s="45"/>
      <c r="K7" s="48"/>
    </row>
    <row r="8" ht="80.25" customHeight="1" spans="1:11">
      <c r="A8" s="46"/>
      <c r="B8" s="43"/>
      <c r="C8" s="43"/>
      <c r="D8" s="44"/>
      <c r="E8" s="44"/>
      <c r="F8" s="45"/>
      <c r="G8" s="45"/>
      <c r="H8" s="45"/>
      <c r="I8" s="45"/>
      <c r="J8" s="45"/>
      <c r="K8" s="48"/>
    </row>
    <row r="9" ht="26.25" customHeight="1" spans="1:11">
      <c r="A9" s="2"/>
      <c r="B9" s="47"/>
      <c r="C9" s="20"/>
      <c r="D9" s="20"/>
      <c r="E9" s="20"/>
      <c r="F9" s="20"/>
      <c r="G9" s="20"/>
      <c r="H9" s="20"/>
      <c r="I9" s="20"/>
      <c r="J9" s="20"/>
      <c r="K9" s="20"/>
    </row>
    <row r="10" ht="26.1" customHeight="1" spans="2:10">
      <c r="B10" s="47"/>
      <c r="C10" s="20"/>
      <c r="D10" s="20"/>
      <c r="E10" s="20"/>
      <c r="F10" s="20"/>
      <c r="J10" s="20"/>
    </row>
    <row r="11" ht="26.1" customHeight="1" spans="4:6">
      <c r="D11" s="20"/>
      <c r="E11" s="20"/>
      <c r="F11" s="20"/>
    </row>
  </sheetData>
  <mergeCells count="2">
    <mergeCell ref="A2:K2"/>
    <mergeCell ref="A3:K3"/>
  </mergeCells>
  <printOptions horizontalCentered="1" verticalCentered="1"/>
  <pageMargins left="0.590277777777778" right="0.393055555555556" top="0.590277777777778" bottom="0.393055555555556" header="0.196527777777778" footer="0.196527777777778"/>
  <pageSetup paperSize="9" scale="70"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2"/>
  <sheetViews>
    <sheetView showGridLines="0" showZeros="0" workbookViewId="0">
      <selection activeCell="A8" sqref="A8:D16"/>
    </sheetView>
  </sheetViews>
  <sheetFormatPr defaultColWidth="9.16666666666667" defaultRowHeight="12.75" customHeight="1"/>
  <cols>
    <col min="1" max="1" width="11.1666666666667" style="1" customWidth="1"/>
    <col min="2" max="2" width="7.66666666666667" style="1" customWidth="1"/>
    <col min="3" max="3" width="5.5" style="1" customWidth="1"/>
    <col min="4" max="4" width="29.3333333333333" style="1" customWidth="1"/>
    <col min="5" max="5" width="15.1666666666667" style="1" customWidth="1"/>
    <col min="6" max="6" width="12.8333333333333" style="1" customWidth="1"/>
    <col min="7" max="7" width="11.3333333333333" style="1" customWidth="1"/>
    <col min="8" max="8" width="12.8333333333333" style="1" customWidth="1"/>
    <col min="9" max="9" width="12.6666666666667" style="1" customWidth="1"/>
    <col min="10" max="10" width="9.83333333333333" style="1" customWidth="1"/>
    <col min="11" max="11" width="11.3333333333333" style="1" customWidth="1"/>
    <col min="12" max="14" width="13.5" style="1" customWidth="1"/>
    <col min="15" max="15" width="8" style="1" customWidth="1"/>
    <col min="16" max="16384" width="9.16666666666667" style="1"/>
  </cols>
  <sheetData>
    <row r="1" ht="23.25" customHeight="1" spans="1:16">
      <c r="A1" s="199" t="s">
        <v>108</v>
      </c>
      <c r="B1" s="80"/>
      <c r="C1" s="80"/>
      <c r="D1" s="80"/>
      <c r="E1" s="80"/>
      <c r="F1" s="80"/>
      <c r="G1" s="54"/>
      <c r="H1" s="54"/>
      <c r="I1" s="54"/>
      <c r="J1" s="54"/>
      <c r="K1" s="54"/>
      <c r="L1" s="54"/>
      <c r="M1" s="21"/>
      <c r="N1" s="21"/>
      <c r="O1" s="54"/>
      <c r="P1" s="54"/>
    </row>
    <row r="2" ht="23.25" customHeight="1" spans="1:16">
      <c r="A2" s="205" t="s">
        <v>109</v>
      </c>
      <c r="B2" s="205"/>
      <c r="C2" s="205"/>
      <c r="D2" s="205"/>
      <c r="E2" s="205"/>
      <c r="F2" s="205"/>
      <c r="G2" s="205"/>
      <c r="H2" s="205"/>
      <c r="I2" s="205"/>
      <c r="J2" s="205"/>
      <c r="K2" s="205"/>
      <c r="L2" s="205"/>
      <c r="M2" s="205"/>
      <c r="N2" s="205"/>
      <c r="O2" s="54"/>
      <c r="P2" s="54"/>
    </row>
    <row r="3" ht="23.25" customHeight="1" spans="1:20">
      <c r="A3" s="114" t="s">
        <v>2</v>
      </c>
      <c r="B3" s="114"/>
      <c r="C3" s="114"/>
      <c r="D3" s="114"/>
      <c r="E3" s="114"/>
      <c r="F3" s="114"/>
      <c r="G3" s="206"/>
      <c r="H3" s="206"/>
      <c r="I3" s="206"/>
      <c r="J3" s="206"/>
      <c r="K3" s="206"/>
      <c r="L3" s="206"/>
      <c r="O3" s="54"/>
      <c r="P3" s="54"/>
      <c r="S3" s="74" t="s">
        <v>84</v>
      </c>
      <c r="T3" s="74"/>
    </row>
    <row r="4" ht="21" customHeight="1" spans="1:20">
      <c r="A4" s="151" t="s">
        <v>110</v>
      </c>
      <c r="B4" s="151"/>
      <c r="C4" s="151"/>
      <c r="D4" s="151"/>
      <c r="E4" s="102" t="s">
        <v>86</v>
      </c>
      <c r="F4" s="63" t="s">
        <v>89</v>
      </c>
      <c r="G4" s="64"/>
      <c r="H4" s="64"/>
      <c r="I4" s="65"/>
      <c r="J4" s="66" t="s">
        <v>90</v>
      </c>
      <c r="K4" s="66" t="s">
        <v>91</v>
      </c>
      <c r="L4" s="63" t="s">
        <v>92</v>
      </c>
      <c r="M4" s="64"/>
      <c r="N4" s="75"/>
      <c r="O4" s="66" t="s">
        <v>93</v>
      </c>
      <c r="P4" s="63" t="s">
        <v>94</v>
      </c>
      <c r="Q4" s="64"/>
      <c r="R4" s="64"/>
      <c r="S4" s="64"/>
      <c r="T4" s="75"/>
    </row>
    <row r="5" ht="21" customHeight="1" spans="1:20">
      <c r="A5" s="207" t="s">
        <v>111</v>
      </c>
      <c r="B5" s="208"/>
      <c r="C5" s="29"/>
      <c r="D5" s="102" t="s">
        <v>112</v>
      </c>
      <c r="E5" s="106"/>
      <c r="F5" s="66" t="s">
        <v>95</v>
      </c>
      <c r="G5" s="66" t="s">
        <v>96</v>
      </c>
      <c r="H5" s="68" t="s">
        <v>97</v>
      </c>
      <c r="I5" s="66" t="s">
        <v>98</v>
      </c>
      <c r="J5" s="69"/>
      <c r="K5" s="69"/>
      <c r="L5" s="66" t="s">
        <v>95</v>
      </c>
      <c r="M5" s="66" t="s">
        <v>99</v>
      </c>
      <c r="N5" s="66" t="s">
        <v>100</v>
      </c>
      <c r="O5" s="69"/>
      <c r="P5" s="66" t="s">
        <v>95</v>
      </c>
      <c r="Q5" s="66" t="s">
        <v>101</v>
      </c>
      <c r="R5" s="66" t="s">
        <v>102</v>
      </c>
      <c r="S5" s="66" t="s">
        <v>103</v>
      </c>
      <c r="T5" s="66" t="s">
        <v>104</v>
      </c>
    </row>
    <row r="6" ht="36" customHeight="1" spans="1:20">
      <c r="A6" s="102" t="s">
        <v>113</v>
      </c>
      <c r="B6" s="102" t="s">
        <v>114</v>
      </c>
      <c r="C6" s="209" t="s">
        <v>115</v>
      </c>
      <c r="D6" s="62"/>
      <c r="E6" s="106"/>
      <c r="F6" s="69"/>
      <c r="G6" s="69"/>
      <c r="H6" s="70"/>
      <c r="I6" s="69"/>
      <c r="J6" s="69"/>
      <c r="K6" s="69"/>
      <c r="L6" s="69"/>
      <c r="M6" s="69"/>
      <c r="N6" s="69"/>
      <c r="O6" s="69"/>
      <c r="P6" s="69"/>
      <c r="Q6" s="69"/>
      <c r="R6" s="69"/>
      <c r="S6" s="69"/>
      <c r="T6" s="69"/>
    </row>
    <row r="7" ht="27" customHeight="1" spans="1:20">
      <c r="A7" s="92"/>
      <c r="B7" s="92"/>
      <c r="C7" s="92"/>
      <c r="D7" s="93" t="s">
        <v>105</v>
      </c>
      <c r="E7" s="16">
        <f>SUM(E8:E16)</f>
        <v>3181.29</v>
      </c>
      <c r="F7" s="16">
        <f>SUM(F8:F16)</f>
        <v>1724.53</v>
      </c>
      <c r="G7" s="210">
        <f>SUM(G8:G16)</f>
        <v>1724.53</v>
      </c>
      <c r="H7" s="72"/>
      <c r="I7" s="73"/>
      <c r="J7" s="17"/>
      <c r="K7" s="17"/>
      <c r="L7" s="17">
        <f>SUM(L8:L16)</f>
        <v>1093.51</v>
      </c>
      <c r="M7" s="17">
        <f>SUM(M8:M16)</f>
        <v>1093.51</v>
      </c>
      <c r="N7" s="16"/>
      <c r="O7" s="76">
        <f>SUM(O8:O16)</f>
        <v>199.98</v>
      </c>
      <c r="P7" s="76">
        <f>SUM(P8:P16)</f>
        <v>163.27</v>
      </c>
      <c r="Q7" s="76">
        <f>SUM(Q8:Q16)</f>
        <v>163.27</v>
      </c>
      <c r="R7" s="173"/>
      <c r="S7" s="173"/>
      <c r="T7" s="173"/>
    </row>
    <row r="8" ht="27" customHeight="1" spans="1:20">
      <c r="A8" s="84">
        <v>201</v>
      </c>
      <c r="B8" s="126" t="s">
        <v>116</v>
      </c>
      <c r="C8" s="126" t="s">
        <v>117</v>
      </c>
      <c r="D8" s="127" t="s">
        <v>118</v>
      </c>
      <c r="E8" s="17">
        <f>F8+L8+O8+P8</f>
        <v>1542.56</v>
      </c>
      <c r="F8" s="211">
        <v>1122.65</v>
      </c>
      <c r="G8" s="212">
        <f>1084.18+38.47</f>
        <v>1122.65</v>
      </c>
      <c r="H8" s="72"/>
      <c r="I8" s="73"/>
      <c r="J8" s="17"/>
      <c r="K8" s="17"/>
      <c r="L8" s="17">
        <v>304.43</v>
      </c>
      <c r="M8" s="213">
        <v>304.43</v>
      </c>
      <c r="N8" s="16"/>
      <c r="O8" s="76">
        <v>103.52</v>
      </c>
      <c r="P8" s="76">
        <v>11.96</v>
      </c>
      <c r="Q8" s="173">
        <v>11.96</v>
      </c>
      <c r="R8" s="173"/>
      <c r="S8" s="173"/>
      <c r="T8" s="173"/>
    </row>
    <row r="9" ht="27" customHeight="1" spans="1:21">
      <c r="A9" s="92" t="s">
        <v>119</v>
      </c>
      <c r="B9" s="92" t="s">
        <v>120</v>
      </c>
      <c r="C9" s="92" t="s">
        <v>121</v>
      </c>
      <c r="D9" s="93" t="s">
        <v>122</v>
      </c>
      <c r="E9" s="17">
        <f t="shared" ref="E9:E16" si="0">F9+L9+O9+P9</f>
        <v>88.9</v>
      </c>
      <c r="F9" s="17">
        <f>G9</f>
        <v>26.4</v>
      </c>
      <c r="G9" s="213">
        <v>26.4</v>
      </c>
      <c r="H9" s="72"/>
      <c r="I9" s="73"/>
      <c r="J9" s="17"/>
      <c r="K9" s="17"/>
      <c r="L9" s="17">
        <f>M9</f>
        <v>47.89</v>
      </c>
      <c r="M9" s="213">
        <v>47.89</v>
      </c>
      <c r="N9" s="16"/>
      <c r="O9" s="76"/>
      <c r="P9" s="76">
        <f>Q9</f>
        <v>14.61</v>
      </c>
      <c r="Q9" s="214">
        <v>14.61</v>
      </c>
      <c r="R9" s="214"/>
      <c r="S9" s="214"/>
      <c r="T9" s="214"/>
      <c r="U9" s="217"/>
    </row>
    <row r="10" ht="27" customHeight="1" spans="1:21">
      <c r="A10" s="92" t="s">
        <v>123</v>
      </c>
      <c r="B10" s="92" t="s">
        <v>124</v>
      </c>
      <c r="C10" s="92" t="s">
        <v>124</v>
      </c>
      <c r="D10" s="93" t="s">
        <v>118</v>
      </c>
      <c r="E10" s="17">
        <f t="shared" si="0"/>
        <v>34.5</v>
      </c>
      <c r="F10" s="17">
        <f t="shared" ref="F10:F16" si="1">G10</f>
        <v>29.54</v>
      </c>
      <c r="G10" s="213">
        <v>29.54</v>
      </c>
      <c r="H10" s="72"/>
      <c r="I10" s="73"/>
      <c r="J10" s="17"/>
      <c r="K10" s="17"/>
      <c r="L10" s="17">
        <f t="shared" ref="L10:L16" si="2">M10</f>
        <v>0</v>
      </c>
      <c r="M10" s="213"/>
      <c r="N10" s="16"/>
      <c r="O10" s="214"/>
      <c r="P10" s="76">
        <f t="shared" ref="P10:P17" si="3">Q10</f>
        <v>4.96</v>
      </c>
      <c r="Q10" s="214">
        <v>4.96</v>
      </c>
      <c r="R10" s="214"/>
      <c r="S10" s="214"/>
      <c r="T10" s="214"/>
      <c r="U10" s="217"/>
    </row>
    <row r="11" ht="27" customHeight="1" spans="1:21">
      <c r="A11" s="92" t="s">
        <v>125</v>
      </c>
      <c r="B11" s="92" t="s">
        <v>121</v>
      </c>
      <c r="C11" s="92" t="s">
        <v>124</v>
      </c>
      <c r="D11" s="93" t="s">
        <v>126</v>
      </c>
      <c r="E11" s="17">
        <f t="shared" si="0"/>
        <v>80.43</v>
      </c>
      <c r="F11" s="17">
        <f t="shared" si="1"/>
        <v>40.12</v>
      </c>
      <c r="G11" s="213">
        <v>40.12</v>
      </c>
      <c r="H11" s="72"/>
      <c r="I11" s="73"/>
      <c r="J11" s="17"/>
      <c r="K11" s="17"/>
      <c r="L11" s="17">
        <f t="shared" si="2"/>
        <v>8.65</v>
      </c>
      <c r="M11" s="213">
        <v>8.65</v>
      </c>
      <c r="N11" s="16"/>
      <c r="O11" s="214"/>
      <c r="P11" s="76">
        <f t="shared" si="3"/>
        <v>31.66</v>
      </c>
      <c r="Q11" s="214">
        <v>31.66</v>
      </c>
      <c r="R11" s="214"/>
      <c r="S11" s="214"/>
      <c r="T11" s="214"/>
      <c r="U11" s="217"/>
    </row>
    <row r="12" ht="27" customHeight="1" spans="1:21">
      <c r="A12" s="92" t="s">
        <v>127</v>
      </c>
      <c r="B12" s="92" t="s">
        <v>124</v>
      </c>
      <c r="C12" s="92" t="s">
        <v>128</v>
      </c>
      <c r="D12" s="93" t="s">
        <v>129</v>
      </c>
      <c r="E12" s="17">
        <f t="shared" si="0"/>
        <v>509.31</v>
      </c>
      <c r="F12" s="17">
        <f t="shared" si="1"/>
        <v>99.81</v>
      </c>
      <c r="G12" s="213">
        <v>99.81</v>
      </c>
      <c r="H12" s="72"/>
      <c r="I12" s="73"/>
      <c r="J12" s="17"/>
      <c r="K12" s="17"/>
      <c r="L12" s="17">
        <f t="shared" si="2"/>
        <v>319.74</v>
      </c>
      <c r="M12" s="213">
        <v>319.74</v>
      </c>
      <c r="N12" s="16"/>
      <c r="O12" s="214"/>
      <c r="P12" s="76">
        <f t="shared" si="3"/>
        <v>89.76</v>
      </c>
      <c r="Q12" s="214">
        <v>89.76</v>
      </c>
      <c r="R12" s="214"/>
      <c r="S12" s="214"/>
      <c r="T12" s="214"/>
      <c r="U12" s="217"/>
    </row>
    <row r="13" ht="27" customHeight="1" spans="1:21">
      <c r="A13" s="92" t="s">
        <v>127</v>
      </c>
      <c r="B13" s="92" t="s">
        <v>130</v>
      </c>
      <c r="C13" s="92" t="s">
        <v>128</v>
      </c>
      <c r="D13" s="93" t="s">
        <v>131</v>
      </c>
      <c r="E13" s="17">
        <f t="shared" si="0"/>
        <v>99.41</v>
      </c>
      <c r="F13" s="17">
        <f t="shared" si="1"/>
        <v>26.7</v>
      </c>
      <c r="G13" s="213">
        <v>26.7</v>
      </c>
      <c r="H13" s="72"/>
      <c r="I13" s="73"/>
      <c r="J13" s="17"/>
      <c r="K13" s="17"/>
      <c r="L13" s="17">
        <f t="shared" si="2"/>
        <v>72.39</v>
      </c>
      <c r="M13" s="213">
        <v>72.39</v>
      </c>
      <c r="N13" s="16"/>
      <c r="O13" s="214"/>
      <c r="P13" s="76">
        <f t="shared" si="3"/>
        <v>0.32</v>
      </c>
      <c r="Q13" s="214">
        <v>0.32</v>
      </c>
      <c r="R13" s="214"/>
      <c r="S13" s="214"/>
      <c r="T13" s="214"/>
      <c r="U13" s="217"/>
    </row>
    <row r="14" ht="27" customHeight="1" spans="1:21">
      <c r="A14" s="92" t="s">
        <v>127</v>
      </c>
      <c r="B14" s="92" t="s">
        <v>132</v>
      </c>
      <c r="C14" s="92" t="s">
        <v>128</v>
      </c>
      <c r="D14" s="93" t="s">
        <v>133</v>
      </c>
      <c r="E14" s="17">
        <f t="shared" si="0"/>
        <v>96.37</v>
      </c>
      <c r="F14" s="17">
        <f t="shared" si="1"/>
        <v>32.46</v>
      </c>
      <c r="G14" s="213">
        <v>32.46</v>
      </c>
      <c r="H14" s="72"/>
      <c r="I14" s="73"/>
      <c r="J14" s="17"/>
      <c r="K14" s="17"/>
      <c r="L14" s="17">
        <f t="shared" si="2"/>
        <v>53.91</v>
      </c>
      <c r="M14" s="213">
        <v>53.91</v>
      </c>
      <c r="N14" s="16"/>
      <c r="O14" s="214"/>
      <c r="P14" s="76">
        <f t="shared" si="3"/>
        <v>10</v>
      </c>
      <c r="Q14" s="214">
        <v>10</v>
      </c>
      <c r="R14" s="214"/>
      <c r="S14" s="214"/>
      <c r="T14" s="214"/>
      <c r="U14" s="217"/>
    </row>
    <row r="15" ht="27" customHeight="1" spans="1:21">
      <c r="A15" s="92" t="s">
        <v>134</v>
      </c>
      <c r="B15" s="92" t="s">
        <v>124</v>
      </c>
      <c r="C15" s="92" t="s">
        <v>135</v>
      </c>
      <c r="D15" s="93" t="s">
        <v>129</v>
      </c>
      <c r="E15" s="17">
        <f t="shared" si="0"/>
        <v>21.52</v>
      </c>
      <c r="F15" s="17">
        <f t="shared" si="1"/>
        <v>15.42</v>
      </c>
      <c r="G15" s="213">
        <v>15.42</v>
      </c>
      <c r="H15" s="72"/>
      <c r="I15" s="73"/>
      <c r="J15" s="17"/>
      <c r="K15" s="17"/>
      <c r="L15" s="17">
        <f t="shared" si="2"/>
        <v>6.1</v>
      </c>
      <c r="M15" s="213">
        <v>6.1</v>
      </c>
      <c r="N15" s="16"/>
      <c r="O15" s="214"/>
      <c r="P15" s="76">
        <f t="shared" si="3"/>
        <v>0</v>
      </c>
      <c r="Q15" s="214"/>
      <c r="R15" s="214"/>
      <c r="S15" s="214"/>
      <c r="T15" s="214"/>
      <c r="U15" s="217"/>
    </row>
    <row r="16" ht="27" customHeight="1" spans="1:21">
      <c r="A16" s="92" t="s">
        <v>127</v>
      </c>
      <c r="B16" s="92" t="s">
        <v>120</v>
      </c>
      <c r="C16" s="92" t="s">
        <v>136</v>
      </c>
      <c r="D16" s="93" t="s">
        <v>137</v>
      </c>
      <c r="E16" s="17">
        <f t="shared" si="0"/>
        <v>708.29</v>
      </c>
      <c r="F16" s="17">
        <f t="shared" si="1"/>
        <v>331.43</v>
      </c>
      <c r="G16" s="213">
        <v>331.43</v>
      </c>
      <c r="H16" s="72"/>
      <c r="I16" s="73"/>
      <c r="J16" s="17"/>
      <c r="K16" s="17"/>
      <c r="L16" s="17">
        <f t="shared" si="2"/>
        <v>280.4</v>
      </c>
      <c r="M16" s="213">
        <v>280.4</v>
      </c>
      <c r="N16" s="16"/>
      <c r="O16" s="215">
        <v>96.46</v>
      </c>
      <c r="P16" s="76">
        <f t="shared" si="3"/>
        <v>0</v>
      </c>
      <c r="Q16" s="214"/>
      <c r="R16" s="214"/>
      <c r="S16" s="214"/>
      <c r="T16" s="214"/>
      <c r="U16" s="217"/>
    </row>
    <row r="17" ht="27" customHeight="1" spans="1:21">
      <c r="A17" s="92"/>
      <c r="B17" s="92"/>
      <c r="C17" s="92"/>
      <c r="D17" s="93"/>
      <c r="E17" s="17"/>
      <c r="F17" s="17"/>
      <c r="G17" s="17"/>
      <c r="H17" s="72"/>
      <c r="I17" s="73"/>
      <c r="J17" s="17"/>
      <c r="K17" s="17"/>
      <c r="L17" s="17"/>
      <c r="M17" s="17"/>
      <c r="N17" s="16"/>
      <c r="O17" s="214"/>
      <c r="P17" s="76">
        <f t="shared" si="3"/>
        <v>0</v>
      </c>
      <c r="Q17" s="214"/>
      <c r="R17" s="214"/>
      <c r="S17" s="214"/>
      <c r="T17" s="214"/>
      <c r="U17" s="217"/>
    </row>
    <row r="18" ht="27" customHeight="1" spans="1:21">
      <c r="A18" s="92"/>
      <c r="B18" s="92"/>
      <c r="C18" s="92"/>
      <c r="D18" s="93"/>
      <c r="E18" s="17">
        <f t="shared" ref="E18" si="4">F18+L18+O18+P18</f>
        <v>0</v>
      </c>
      <c r="F18" s="17"/>
      <c r="G18" s="17"/>
      <c r="H18" s="72"/>
      <c r="I18" s="73"/>
      <c r="J18" s="17"/>
      <c r="K18" s="17"/>
      <c r="L18" s="17"/>
      <c r="M18" s="17"/>
      <c r="N18" s="16"/>
      <c r="O18" s="214"/>
      <c r="P18" s="214"/>
      <c r="Q18" s="214"/>
      <c r="R18" s="214"/>
      <c r="S18" s="214"/>
      <c r="T18" s="214"/>
      <c r="U18" s="217"/>
    </row>
    <row r="19" ht="27" customHeight="1" spans="1:21">
      <c r="A19" s="92"/>
      <c r="B19" s="92"/>
      <c r="C19" s="92"/>
      <c r="D19" s="93"/>
      <c r="E19" s="17"/>
      <c r="F19" s="17"/>
      <c r="G19" s="17"/>
      <c r="H19" s="72"/>
      <c r="I19" s="73"/>
      <c r="J19" s="17"/>
      <c r="K19" s="17"/>
      <c r="L19" s="17"/>
      <c r="M19" s="17"/>
      <c r="N19" s="16"/>
      <c r="O19" s="214"/>
      <c r="P19" s="214"/>
      <c r="Q19" s="214"/>
      <c r="R19" s="214"/>
      <c r="S19" s="214"/>
      <c r="T19" s="214"/>
      <c r="U19" s="217"/>
    </row>
    <row r="20" s="198" customFormat="1" ht="27" customHeight="1" spans="1:21">
      <c r="A20" s="92"/>
      <c r="B20" s="92"/>
      <c r="C20" s="92"/>
      <c r="D20" s="93"/>
      <c r="E20" s="17"/>
      <c r="F20" s="17"/>
      <c r="G20" s="17"/>
      <c r="H20" s="72"/>
      <c r="I20" s="73"/>
      <c r="J20" s="17"/>
      <c r="K20" s="17"/>
      <c r="L20" s="17"/>
      <c r="M20" s="17"/>
      <c r="N20" s="16"/>
      <c r="O20" s="214"/>
      <c r="P20" s="214"/>
      <c r="Q20" s="214"/>
      <c r="R20" s="214"/>
      <c r="S20" s="214"/>
      <c r="T20" s="214"/>
      <c r="U20" s="217"/>
    </row>
    <row r="21" s="198" customFormat="1" ht="27" customHeight="1" spans="1:21">
      <c r="A21" s="92"/>
      <c r="B21" s="92"/>
      <c r="C21" s="92"/>
      <c r="D21" s="93"/>
      <c r="E21" s="17"/>
      <c r="F21" s="17"/>
      <c r="G21" s="17"/>
      <c r="H21" s="72"/>
      <c r="I21" s="73"/>
      <c r="J21" s="17"/>
      <c r="K21" s="17"/>
      <c r="L21" s="17"/>
      <c r="M21" s="17"/>
      <c r="N21" s="16"/>
      <c r="O21" s="214"/>
      <c r="P21" s="214"/>
      <c r="Q21" s="214"/>
      <c r="R21" s="214"/>
      <c r="S21" s="214"/>
      <c r="T21" s="214"/>
      <c r="U21" s="217"/>
    </row>
    <row r="22" s="198" customFormat="1" ht="27" customHeight="1" spans="1:21">
      <c r="A22" s="92"/>
      <c r="B22" s="92"/>
      <c r="C22" s="92"/>
      <c r="D22" s="87"/>
      <c r="E22" s="17"/>
      <c r="F22" s="17"/>
      <c r="G22" s="17"/>
      <c r="H22" s="72"/>
      <c r="I22" s="73"/>
      <c r="J22" s="17"/>
      <c r="K22" s="17"/>
      <c r="L22" s="17"/>
      <c r="M22" s="17"/>
      <c r="N22" s="16"/>
      <c r="O22" s="214"/>
      <c r="P22" s="214"/>
      <c r="Q22" s="214"/>
      <c r="R22" s="214"/>
      <c r="S22" s="214"/>
      <c r="T22" s="214"/>
      <c r="U22" s="217"/>
    </row>
    <row r="23" s="198" customFormat="1" ht="27" customHeight="1" spans="1:21">
      <c r="A23" s="92"/>
      <c r="B23" s="92"/>
      <c r="C23" s="92"/>
      <c r="D23" s="93"/>
      <c r="E23" s="17"/>
      <c r="F23" s="17"/>
      <c r="G23" s="17"/>
      <c r="H23" s="72"/>
      <c r="I23" s="73"/>
      <c r="J23" s="17"/>
      <c r="K23" s="17"/>
      <c r="L23" s="17"/>
      <c r="M23" s="17"/>
      <c r="N23" s="16"/>
      <c r="O23" s="214"/>
      <c r="P23" s="214"/>
      <c r="Q23" s="214"/>
      <c r="R23" s="214"/>
      <c r="S23" s="214"/>
      <c r="T23" s="214"/>
      <c r="U23" s="217"/>
    </row>
    <row r="24" s="198" customFormat="1" ht="27" customHeight="1" spans="1:21">
      <c r="A24" s="92"/>
      <c r="B24" s="92"/>
      <c r="C24" s="92"/>
      <c r="D24" s="93"/>
      <c r="E24" s="17"/>
      <c r="F24" s="17"/>
      <c r="G24" s="17"/>
      <c r="H24" s="72"/>
      <c r="I24" s="73"/>
      <c r="J24" s="17"/>
      <c r="K24" s="17"/>
      <c r="L24" s="17"/>
      <c r="M24" s="17"/>
      <c r="N24" s="16"/>
      <c r="O24" s="214"/>
      <c r="P24" s="214"/>
      <c r="Q24" s="214"/>
      <c r="R24" s="214"/>
      <c r="S24" s="214"/>
      <c r="T24" s="214"/>
      <c r="U24" s="217"/>
    </row>
    <row r="25" s="198" customFormat="1" ht="27" customHeight="1" spans="1:21">
      <c r="A25" s="92"/>
      <c r="B25" s="92"/>
      <c r="C25" s="92"/>
      <c r="D25" s="87"/>
      <c r="E25" s="16"/>
      <c r="F25" s="214"/>
      <c r="G25" s="214"/>
      <c r="H25" s="214"/>
      <c r="I25" s="214"/>
      <c r="J25" s="214"/>
      <c r="K25" s="214"/>
      <c r="L25" s="216"/>
      <c r="M25" s="216"/>
      <c r="N25" s="214"/>
      <c r="O25" s="214"/>
      <c r="P25" s="214"/>
      <c r="Q25" s="214"/>
      <c r="R25" s="214"/>
      <c r="S25" s="214"/>
      <c r="T25" s="214"/>
      <c r="U25" s="217"/>
    </row>
    <row r="26" s="198" customFormat="1" ht="27" customHeight="1" spans="1:21">
      <c r="A26" s="1"/>
      <c r="B26" s="1"/>
      <c r="C26" s="1"/>
      <c r="D26" s="1"/>
      <c r="E26" s="1"/>
      <c r="F26" s="1"/>
      <c r="G26" s="1"/>
      <c r="H26" s="1"/>
      <c r="I26" s="1"/>
      <c r="J26" s="1"/>
      <c r="K26" s="1"/>
      <c r="L26" s="1"/>
      <c r="M26" s="1"/>
      <c r="N26" s="1"/>
      <c r="O26" s="1"/>
      <c r="P26" s="1"/>
      <c r="Q26" s="1"/>
      <c r="R26" s="1"/>
      <c r="S26" s="1"/>
      <c r="T26" s="1"/>
      <c r="U26" s="1"/>
    </row>
    <row r="27" s="198" customFormat="1" ht="27" customHeight="1" spans="1:21">
      <c r="A27" s="1"/>
      <c r="B27" s="1"/>
      <c r="C27" s="1"/>
      <c r="D27" s="1"/>
      <c r="E27" s="1"/>
      <c r="F27" s="1"/>
      <c r="G27" s="1"/>
      <c r="H27" s="1"/>
      <c r="I27" s="1"/>
      <c r="J27" s="1"/>
      <c r="K27" s="1"/>
      <c r="L27" s="1"/>
      <c r="M27" s="1"/>
      <c r="N27" s="1"/>
      <c r="O27" s="1"/>
      <c r="P27" s="1"/>
      <c r="Q27" s="1"/>
      <c r="R27" s="1"/>
      <c r="S27" s="1"/>
      <c r="T27" s="1"/>
      <c r="U27" s="1"/>
    </row>
    <row r="28" s="198" customFormat="1" ht="27" customHeight="1" spans="1:21">
      <c r="A28" s="1"/>
      <c r="B28" s="1"/>
      <c r="C28" s="1"/>
      <c r="D28" s="1"/>
      <c r="E28" s="1"/>
      <c r="F28" s="1"/>
      <c r="G28" s="1"/>
      <c r="H28" s="1"/>
      <c r="I28" s="1"/>
      <c r="J28" s="1"/>
      <c r="K28" s="1"/>
      <c r="L28" s="1"/>
      <c r="M28" s="1"/>
      <c r="N28" s="1"/>
      <c r="O28" s="1"/>
      <c r="P28" s="1"/>
      <c r="Q28" s="1"/>
      <c r="R28" s="1"/>
      <c r="S28" s="1"/>
      <c r="T28" s="1"/>
      <c r="U28" s="1"/>
    </row>
    <row r="29" s="198" customFormat="1" ht="27" customHeight="1" spans="1:21">
      <c r="A29" s="1"/>
      <c r="B29" s="1"/>
      <c r="C29" s="1"/>
      <c r="D29" s="1"/>
      <c r="E29" s="1"/>
      <c r="F29" s="1"/>
      <c r="G29" s="1"/>
      <c r="H29" s="1"/>
      <c r="I29" s="1"/>
      <c r="J29" s="1"/>
      <c r="K29" s="1"/>
      <c r="L29" s="1"/>
      <c r="M29" s="1"/>
      <c r="N29" s="1"/>
      <c r="O29" s="1"/>
      <c r="P29" s="1"/>
      <c r="Q29" s="1"/>
      <c r="R29" s="1"/>
      <c r="S29" s="1"/>
      <c r="T29" s="1"/>
      <c r="U29" s="1"/>
    </row>
    <row r="30" s="198" customFormat="1" ht="27" customHeight="1" spans="1:21">
      <c r="A30" s="1"/>
      <c r="B30" s="1"/>
      <c r="C30" s="1"/>
      <c r="D30" s="1"/>
      <c r="E30" s="1"/>
      <c r="F30" s="1"/>
      <c r="G30" s="1"/>
      <c r="H30" s="1"/>
      <c r="I30" s="1"/>
      <c r="J30" s="1"/>
      <c r="K30" s="1"/>
      <c r="L30" s="1"/>
      <c r="M30" s="1"/>
      <c r="N30" s="1"/>
      <c r="O30" s="1"/>
      <c r="P30" s="1"/>
      <c r="Q30" s="1"/>
      <c r="R30" s="1"/>
      <c r="S30" s="1"/>
      <c r="T30" s="1"/>
      <c r="U30" s="1"/>
    </row>
    <row r="31" s="198" customFormat="1" ht="27" customHeight="1" spans="1:21">
      <c r="A31" s="1"/>
      <c r="B31" s="1"/>
      <c r="C31" s="1"/>
      <c r="D31" s="1"/>
      <c r="E31" s="1"/>
      <c r="F31" s="1"/>
      <c r="G31" s="1"/>
      <c r="H31" s="1"/>
      <c r="I31" s="1"/>
      <c r="J31" s="1"/>
      <c r="K31" s="1"/>
      <c r="L31" s="1"/>
      <c r="M31" s="1"/>
      <c r="N31" s="1"/>
      <c r="O31" s="1"/>
      <c r="P31" s="1"/>
      <c r="Q31" s="1"/>
      <c r="R31" s="1"/>
      <c r="S31" s="1"/>
      <c r="T31" s="1"/>
      <c r="U31" s="1"/>
    </row>
    <row r="32" s="198" customFormat="1" ht="27" customHeight="1" spans="1:21">
      <c r="A32" s="1"/>
      <c r="B32" s="1"/>
      <c r="C32" s="1"/>
      <c r="D32" s="1"/>
      <c r="E32" s="1"/>
      <c r="F32" s="1"/>
      <c r="G32" s="1"/>
      <c r="H32" s="1"/>
      <c r="I32" s="1"/>
      <c r="J32" s="1"/>
      <c r="K32" s="1"/>
      <c r="L32" s="1"/>
      <c r="M32" s="1"/>
      <c r="N32" s="1"/>
      <c r="O32" s="1"/>
      <c r="P32" s="1"/>
      <c r="Q32" s="1"/>
      <c r="R32" s="1"/>
      <c r="S32" s="1"/>
      <c r="T32" s="1"/>
      <c r="U32" s="1"/>
    </row>
  </sheetData>
  <mergeCells count="25">
    <mergeCell ref="M1:N1"/>
    <mergeCell ref="A2:N2"/>
    <mergeCell ref="A3:F3"/>
    <mergeCell ref="S3:T3"/>
    <mergeCell ref="A4:D4"/>
    <mergeCell ref="F4:H4"/>
    <mergeCell ref="L4:N4"/>
    <mergeCell ref="P4:T4"/>
    <mergeCell ref="D5:D6"/>
    <mergeCell ref="E4:E6"/>
    <mergeCell ref="F5:F6"/>
    <mergeCell ref="G5:G6"/>
    <mergeCell ref="H5:H6"/>
    <mergeCell ref="I5:I6"/>
    <mergeCell ref="J4:J6"/>
    <mergeCell ref="K4:K6"/>
    <mergeCell ref="L5:L6"/>
    <mergeCell ref="M5:M6"/>
    <mergeCell ref="N5:N6"/>
    <mergeCell ref="O4:O6"/>
    <mergeCell ref="P5:P6"/>
    <mergeCell ref="Q5:Q6"/>
    <mergeCell ref="R5:R6"/>
    <mergeCell ref="S5:S6"/>
    <mergeCell ref="T5:T6"/>
  </mergeCells>
  <printOptions horizontalCentered="1"/>
  <pageMargins left="0.196527777777778" right="0.196527777777778" top="0.21875" bottom="0.159027777777778" header="0" footer="0"/>
  <pageSetup paperSize="9" scale="66" orientation="landscape"/>
  <headerFooter alignWithMargins="0">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showGridLines="0" showZeros="0" tabSelected="1" workbookViewId="0">
      <selection activeCell="N14" sqref="N14"/>
    </sheetView>
  </sheetViews>
  <sheetFormatPr defaultColWidth="9.16666666666667" defaultRowHeight="23.25" customHeight="1"/>
  <cols>
    <col min="1" max="1" width="24.1666666666667" customWidth="1"/>
    <col min="2" max="2" width="15.3333333333333" customWidth="1"/>
    <col min="3" max="3" width="13.8333333333333" customWidth="1"/>
    <col min="4" max="4" width="12.5" customWidth="1"/>
    <col min="5" max="6" width="10.6666666666667" customWidth="1"/>
    <col min="7" max="7" width="12" customWidth="1"/>
    <col min="8" max="9" width="13.1666666666667" customWidth="1"/>
    <col min="10" max="10" width="29.3333333333333" customWidth="1"/>
    <col min="11" max="11" width="15" customWidth="1"/>
    <col min="12" max="13" width="29.8333333333333" customWidth="1"/>
  </cols>
  <sheetData>
    <row r="1" customHeight="1" spans="1:13">
      <c r="A1" s="2" t="s">
        <v>302</v>
      </c>
      <c r="M1" s="21"/>
    </row>
    <row r="2" customHeight="1" spans="1:13">
      <c r="A2" s="3" t="s">
        <v>303</v>
      </c>
      <c r="B2" s="3"/>
      <c r="C2" s="3"/>
      <c r="D2" s="3"/>
      <c r="E2" s="3"/>
      <c r="F2" s="3"/>
      <c r="G2" s="3"/>
      <c r="H2" s="3"/>
      <c r="I2" s="3"/>
      <c r="J2" s="3"/>
      <c r="K2" s="3"/>
      <c r="L2" s="3"/>
      <c r="M2" s="3"/>
    </row>
    <row r="3" customHeight="1" spans="1:13">
      <c r="A3" s="4" t="s">
        <v>107</v>
      </c>
      <c r="B3" s="4"/>
      <c r="C3" s="4"/>
      <c r="D3" s="4"/>
      <c r="E3" s="4"/>
      <c r="F3" s="4"/>
      <c r="G3" s="4"/>
      <c r="H3" s="4"/>
      <c r="I3" s="4"/>
      <c r="J3" s="4"/>
      <c r="K3" s="4"/>
      <c r="L3" s="4"/>
      <c r="M3" s="22" t="s">
        <v>84</v>
      </c>
    </row>
    <row r="4" customHeight="1" spans="1:14">
      <c r="A4" s="5" t="s">
        <v>304</v>
      </c>
      <c r="B4" s="6" t="s">
        <v>305</v>
      </c>
      <c r="C4" s="7"/>
      <c r="D4" s="7"/>
      <c r="E4" s="7"/>
      <c r="F4" s="7"/>
      <c r="G4" s="7"/>
      <c r="H4" s="8"/>
      <c r="I4" s="23"/>
      <c r="J4" s="24" t="s">
        <v>306</v>
      </c>
      <c r="K4" s="9" t="s">
        <v>307</v>
      </c>
      <c r="L4" s="9" t="s">
        <v>308</v>
      </c>
      <c r="M4" s="9"/>
      <c r="N4" s="25"/>
    </row>
    <row r="5" customHeight="1" spans="1:14">
      <c r="A5" s="9"/>
      <c r="B5" s="10" t="s">
        <v>294</v>
      </c>
      <c r="C5" s="9" t="s">
        <v>309</v>
      </c>
      <c r="D5" s="9"/>
      <c r="E5" s="9"/>
      <c r="F5" s="9"/>
      <c r="G5" s="9"/>
      <c r="H5" s="11" t="s">
        <v>310</v>
      </c>
      <c r="I5" s="26"/>
      <c r="J5" s="14"/>
      <c r="K5" s="9"/>
      <c r="L5" s="9" t="s">
        <v>311</v>
      </c>
      <c r="M5" s="9" t="s">
        <v>312</v>
      </c>
      <c r="N5" s="25"/>
    </row>
    <row r="6" ht="47.25" customHeight="1" spans="1:14">
      <c r="A6" s="9"/>
      <c r="B6" s="9"/>
      <c r="C6" s="12" t="s">
        <v>241</v>
      </c>
      <c r="D6" s="12" t="s">
        <v>90</v>
      </c>
      <c r="E6" s="13" t="s">
        <v>313</v>
      </c>
      <c r="F6" s="12" t="s">
        <v>314</v>
      </c>
      <c r="G6" s="12" t="s">
        <v>315</v>
      </c>
      <c r="H6" s="14" t="s">
        <v>141</v>
      </c>
      <c r="I6" s="14" t="s">
        <v>142</v>
      </c>
      <c r="J6" s="27"/>
      <c r="K6" s="9"/>
      <c r="L6" s="9"/>
      <c r="M6" s="9"/>
      <c r="N6" s="25"/>
    </row>
    <row r="7" s="1" customFormat="1" ht="23.1" customHeight="1" spans="1:14">
      <c r="A7" s="15" t="s">
        <v>105</v>
      </c>
      <c r="B7" s="16"/>
      <c r="C7" s="16"/>
      <c r="D7" s="17"/>
      <c r="E7" s="18"/>
      <c r="F7" s="19"/>
      <c r="G7" s="19"/>
      <c r="H7" s="16"/>
      <c r="I7" s="17"/>
      <c r="J7" s="17"/>
      <c r="K7" s="28"/>
      <c r="L7" s="29"/>
      <c r="M7" s="28"/>
      <c r="N7" s="30"/>
    </row>
    <row r="8" ht="150" customHeight="1" spans="1:14">
      <c r="A8" s="15" t="s">
        <v>107</v>
      </c>
      <c r="B8" s="16">
        <v>3181.29</v>
      </c>
      <c r="C8" s="16">
        <v>1704.55</v>
      </c>
      <c r="D8" s="17"/>
      <c r="E8" s="18"/>
      <c r="F8" s="19"/>
      <c r="G8" s="19">
        <f>B8-C8</f>
        <v>1476.74</v>
      </c>
      <c r="H8" s="16">
        <f>1073.94+318.89</f>
        <v>1392.83</v>
      </c>
      <c r="I8" s="17">
        <f>B8-H8</f>
        <v>1788.46</v>
      </c>
      <c r="J8" s="31" t="s">
        <v>316</v>
      </c>
      <c r="K8" s="32">
        <v>1</v>
      </c>
      <c r="L8" s="28">
        <v>3181.29</v>
      </c>
      <c r="M8" s="33">
        <v>1</v>
      </c>
      <c r="N8" s="34"/>
    </row>
    <row r="9" ht="23.1" customHeight="1" spans="2:11">
      <c r="B9" s="20"/>
      <c r="C9" s="20"/>
      <c r="D9" s="20"/>
      <c r="E9" s="20"/>
      <c r="F9" s="20"/>
      <c r="G9" s="20"/>
      <c r="H9" s="20"/>
      <c r="I9" s="20"/>
      <c r="J9" s="20"/>
      <c r="K9" s="20"/>
    </row>
    <row r="10" ht="23.1" customHeight="1" spans="4:10">
      <c r="D10" s="20"/>
      <c r="E10" s="20"/>
      <c r="F10" s="20"/>
      <c r="G10" s="20"/>
      <c r="H10" s="20"/>
      <c r="J10" s="20"/>
    </row>
    <row r="11" ht="23.1" customHeight="1" spans="5:7">
      <c r="E11" s="20"/>
      <c r="F11" s="20"/>
      <c r="G11" s="20"/>
    </row>
    <row r="12" ht="23.1" customHeight="1"/>
    <row r="13" ht="23.1" customHeight="1"/>
    <row r="14" ht="23.1" customHeight="1"/>
    <row r="15" ht="23.1" customHeight="1" spans="13:13">
      <c r="M15" s="20"/>
    </row>
  </sheetData>
  <mergeCells count="9">
    <mergeCell ref="L4:M4"/>
    <mergeCell ref="C5:G5"/>
    <mergeCell ref="H5:I5"/>
    <mergeCell ref="A4:A6"/>
    <mergeCell ref="B5:B6"/>
    <mergeCell ref="J4:J6"/>
    <mergeCell ref="K4:K6"/>
    <mergeCell ref="L5:L6"/>
    <mergeCell ref="M5:M6"/>
  </mergeCells>
  <printOptions horizontalCentered="1" verticalCentered="1"/>
  <pageMargins left="0.590277777777778" right="0.393055555555556" top="0.46875" bottom="0.393055555555556" header="0.511805555555556" footer="0.511805555555556"/>
  <pageSetup paperSize="9" scale="70" orientation="landscape"/>
  <headerFooter alignWithMargins="0">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9"/>
  <sheetViews>
    <sheetView showGridLines="0" showZeros="0" workbookViewId="0">
      <selection activeCell="Q8" sqref="Q8:Q16"/>
    </sheetView>
  </sheetViews>
  <sheetFormatPr defaultColWidth="9.16666666666667" defaultRowHeight="12.75" customHeight="1"/>
  <cols>
    <col min="1" max="1" width="11.3333333333333" style="1" customWidth="1"/>
    <col min="2" max="3" width="7.5" style="1" customWidth="1"/>
    <col min="4" max="4" width="29.1666666666667" style="1" customWidth="1"/>
    <col min="5" max="5" width="13" style="1" customWidth="1"/>
    <col min="6" max="6" width="11.8333333333333" style="1" customWidth="1"/>
    <col min="7" max="7" width="12.8333333333333" style="1" customWidth="1"/>
    <col min="8" max="8" width="12.1666666666667" style="1" customWidth="1"/>
    <col min="9" max="9" width="15.1666666666667" style="1" customWidth="1"/>
    <col min="10" max="10" width="11.8333333333333" style="1" customWidth="1"/>
    <col min="11" max="13" width="12.3333333333333" style="1" customWidth="1"/>
    <col min="14" max="14" width="10" style="1" customWidth="1"/>
    <col min="15" max="16" width="13.6666666666667" style="1" customWidth="1"/>
    <col min="17" max="17" width="11.5" style="1" customWidth="1"/>
    <col min="18" max="16384" width="9.16666666666667" style="1"/>
  </cols>
  <sheetData>
    <row r="1" ht="25.5" customHeight="1" spans="1:18">
      <c r="A1" s="199" t="s">
        <v>138</v>
      </c>
      <c r="B1" s="80"/>
      <c r="C1" s="80"/>
      <c r="D1" s="80"/>
      <c r="E1" s="80"/>
      <c r="F1" s="80"/>
      <c r="G1" s="80"/>
      <c r="H1" s="80"/>
      <c r="I1" s="80"/>
      <c r="J1" s="80"/>
      <c r="K1" s="80"/>
      <c r="L1" s="80"/>
      <c r="M1" s="80"/>
      <c r="N1" s="80"/>
      <c r="O1" s="80"/>
      <c r="P1" s="80"/>
      <c r="Q1" s="80"/>
      <c r="R1" s="54"/>
    </row>
    <row r="2" ht="25.5" customHeight="1" spans="1:18">
      <c r="A2" s="200" t="s">
        <v>139</v>
      </c>
      <c r="B2" s="200"/>
      <c r="C2" s="200"/>
      <c r="D2" s="200"/>
      <c r="E2" s="200"/>
      <c r="F2" s="200"/>
      <c r="G2" s="200"/>
      <c r="H2" s="200"/>
      <c r="I2" s="200"/>
      <c r="J2" s="200"/>
      <c r="K2" s="200"/>
      <c r="L2" s="200"/>
      <c r="M2" s="200"/>
      <c r="N2" s="200"/>
      <c r="O2" s="200"/>
      <c r="P2" s="200"/>
      <c r="Q2" s="200"/>
      <c r="R2" s="54"/>
    </row>
    <row r="3" ht="25.5" customHeight="1" spans="1:18">
      <c r="A3" s="114" t="s">
        <v>2</v>
      </c>
      <c r="B3" s="114"/>
      <c r="C3" s="114"/>
      <c r="D3" s="114"/>
      <c r="E3" s="114"/>
      <c r="F3" s="114"/>
      <c r="G3" s="114"/>
      <c r="H3" s="114"/>
      <c r="I3" s="80"/>
      <c r="J3" s="80"/>
      <c r="K3" s="80"/>
      <c r="L3" s="80"/>
      <c r="M3" s="80"/>
      <c r="N3" s="80"/>
      <c r="O3" s="80" t="s">
        <v>84</v>
      </c>
      <c r="P3" s="80"/>
      <c r="Q3" s="80"/>
      <c r="R3" s="54"/>
    </row>
    <row r="4" ht="25.5" customHeight="1" spans="1:18">
      <c r="A4" s="151" t="s">
        <v>140</v>
      </c>
      <c r="B4" s="151"/>
      <c r="C4" s="151"/>
      <c r="D4" s="151"/>
      <c r="E4" s="149" t="s">
        <v>141</v>
      </c>
      <c r="F4" s="201"/>
      <c r="G4" s="149"/>
      <c r="H4" s="145"/>
      <c r="I4" s="67" t="s">
        <v>142</v>
      </c>
      <c r="J4" s="67"/>
      <c r="K4" s="67"/>
      <c r="L4" s="67"/>
      <c r="M4" s="67"/>
      <c r="N4" s="67"/>
      <c r="O4" s="67"/>
      <c r="P4" s="67"/>
      <c r="Q4" s="67"/>
      <c r="R4" s="54"/>
    </row>
    <row r="5" ht="25.5" customHeight="1" spans="1:18">
      <c r="A5" s="67" t="s">
        <v>111</v>
      </c>
      <c r="B5" s="67"/>
      <c r="C5" s="67"/>
      <c r="D5" s="102" t="s">
        <v>112</v>
      </c>
      <c r="E5" s="102" t="s">
        <v>105</v>
      </c>
      <c r="F5" s="102" t="s">
        <v>143</v>
      </c>
      <c r="G5" s="102" t="s">
        <v>144</v>
      </c>
      <c r="H5" s="102" t="s">
        <v>145</v>
      </c>
      <c r="I5" s="102" t="s">
        <v>105</v>
      </c>
      <c r="J5" s="102" t="s">
        <v>146</v>
      </c>
      <c r="K5" s="103" t="s">
        <v>147</v>
      </c>
      <c r="L5" s="104" t="s">
        <v>148</v>
      </c>
      <c r="M5" s="105" t="s">
        <v>149</v>
      </c>
      <c r="N5" s="103" t="s">
        <v>150</v>
      </c>
      <c r="O5" s="102" t="s">
        <v>151</v>
      </c>
      <c r="P5" s="102" t="s">
        <v>152</v>
      </c>
      <c r="Q5" s="102" t="s">
        <v>153</v>
      </c>
      <c r="R5" s="54"/>
    </row>
    <row r="6" ht="49.5" customHeight="1" spans="1:18">
      <c r="A6" s="102" t="s">
        <v>113</v>
      </c>
      <c r="B6" s="102" t="s">
        <v>114</v>
      </c>
      <c r="C6" s="102" t="s">
        <v>115</v>
      </c>
      <c r="D6" s="106"/>
      <c r="E6" s="106"/>
      <c r="F6" s="106"/>
      <c r="G6" s="106"/>
      <c r="H6" s="106"/>
      <c r="I6" s="106"/>
      <c r="J6" s="106"/>
      <c r="K6" s="107"/>
      <c r="L6" s="108"/>
      <c r="M6" s="109"/>
      <c r="N6" s="107"/>
      <c r="O6" s="106"/>
      <c r="P6" s="106"/>
      <c r="Q6" s="106"/>
      <c r="R6" s="54"/>
    </row>
    <row r="7" ht="23.1" customHeight="1" spans="1:18">
      <c r="A7" s="86"/>
      <c r="B7" s="86"/>
      <c r="C7" s="86"/>
      <c r="D7" s="87" t="s">
        <v>105</v>
      </c>
      <c r="E7" s="28">
        <f>SUM(E8:E17)</f>
        <v>3181.29</v>
      </c>
      <c r="F7" s="28">
        <f t="shared" ref="F7:Q7" si="0">SUM(F8:F17)</f>
        <v>712.75</v>
      </c>
      <c r="G7" s="28">
        <f t="shared" si="0"/>
        <v>543.2</v>
      </c>
      <c r="H7" s="28">
        <f t="shared" si="0"/>
        <v>136.88</v>
      </c>
      <c r="I7" s="28">
        <f t="shared" si="0"/>
        <v>1788.46</v>
      </c>
      <c r="J7" s="28">
        <f t="shared" si="0"/>
        <v>530</v>
      </c>
      <c r="K7" s="28">
        <f t="shared" si="0"/>
        <v>569.06</v>
      </c>
      <c r="L7" s="28">
        <f t="shared" si="0"/>
        <v>0</v>
      </c>
      <c r="M7" s="28">
        <f t="shared" si="0"/>
        <v>0</v>
      </c>
      <c r="N7" s="28">
        <f t="shared" si="0"/>
        <v>0</v>
      </c>
      <c r="O7" s="28">
        <f t="shared" si="0"/>
        <v>0</v>
      </c>
      <c r="P7" s="28">
        <f t="shared" si="0"/>
        <v>0</v>
      </c>
      <c r="Q7" s="28">
        <f t="shared" si="0"/>
        <v>689.4</v>
      </c>
      <c r="R7" s="54"/>
    </row>
    <row r="8" ht="23.1" customHeight="1" spans="1:18">
      <c r="A8" s="202">
        <v>201</v>
      </c>
      <c r="B8" s="92" t="s">
        <v>132</v>
      </c>
      <c r="C8" s="92" t="s">
        <v>124</v>
      </c>
      <c r="D8" s="203" t="s">
        <v>118</v>
      </c>
      <c r="E8" s="17">
        <f>F8+G8+H8+I8</f>
        <v>1542.56</v>
      </c>
      <c r="F8" s="17">
        <v>226.13</v>
      </c>
      <c r="G8" s="17">
        <v>154.88</v>
      </c>
      <c r="H8" s="17">
        <v>2.94999999999999</v>
      </c>
      <c r="I8" s="16">
        <f>J8+K8+L8+M8+N8+O8+P8+Q8</f>
        <v>1158.6</v>
      </c>
      <c r="J8" s="16">
        <v>530</v>
      </c>
      <c r="K8" s="16">
        <v>328.6</v>
      </c>
      <c r="L8" s="16">
        <v>0</v>
      </c>
      <c r="M8" s="16">
        <v>0</v>
      </c>
      <c r="N8" s="16"/>
      <c r="O8" s="16"/>
      <c r="P8" s="16"/>
      <c r="Q8" s="16">
        <v>300</v>
      </c>
      <c r="R8" s="54"/>
    </row>
    <row r="9" ht="23.1" customHeight="1" spans="1:18">
      <c r="A9" s="92" t="s">
        <v>119</v>
      </c>
      <c r="B9" s="92" t="s">
        <v>120</v>
      </c>
      <c r="C9" s="92" t="s">
        <v>121</v>
      </c>
      <c r="D9" s="93" t="s">
        <v>122</v>
      </c>
      <c r="E9" s="17">
        <f t="shared" ref="E9:E16" si="1">F9+G9+H9+I9</f>
        <v>88.9</v>
      </c>
      <c r="F9" s="17">
        <v>38.3</v>
      </c>
      <c r="G9" s="17">
        <v>11.9</v>
      </c>
      <c r="H9" s="17">
        <v>38.7</v>
      </c>
      <c r="I9" s="16">
        <f t="shared" ref="I9:I17" si="2">J9+K9+L9+M9+N9+O9+P9+Q9</f>
        <v>0</v>
      </c>
      <c r="J9" s="16"/>
      <c r="K9" s="16"/>
      <c r="L9" s="16"/>
      <c r="M9" s="16"/>
      <c r="N9" s="16"/>
      <c r="O9" s="16"/>
      <c r="P9" s="16"/>
      <c r="Q9" s="16"/>
      <c r="R9" s="54"/>
    </row>
    <row r="10" ht="23.1" customHeight="1" spans="1:18">
      <c r="A10" s="92" t="s">
        <v>123</v>
      </c>
      <c r="B10" s="92" t="s">
        <v>124</v>
      </c>
      <c r="C10" s="92" t="s">
        <v>124</v>
      </c>
      <c r="D10" s="93" t="s">
        <v>118</v>
      </c>
      <c r="E10" s="17">
        <f t="shared" si="1"/>
        <v>34.5</v>
      </c>
      <c r="F10" s="17">
        <v>18.87</v>
      </c>
      <c r="G10" s="17">
        <v>15.63</v>
      </c>
      <c r="H10" s="17"/>
      <c r="I10" s="16">
        <f t="shared" si="2"/>
        <v>0</v>
      </c>
      <c r="J10" s="16"/>
      <c r="K10" s="16"/>
      <c r="L10" s="16"/>
      <c r="M10" s="16"/>
      <c r="N10" s="16"/>
      <c r="O10" s="16"/>
      <c r="P10" s="16"/>
      <c r="Q10" s="16"/>
      <c r="R10" s="54"/>
    </row>
    <row r="11" ht="23.1" customHeight="1" spans="1:18">
      <c r="A11" s="92" t="s">
        <v>125</v>
      </c>
      <c r="B11" s="92" t="s">
        <v>121</v>
      </c>
      <c r="C11" s="92" t="s">
        <v>124</v>
      </c>
      <c r="D11" s="93" t="s">
        <v>126</v>
      </c>
      <c r="E11" s="17">
        <f t="shared" si="1"/>
        <v>80.43</v>
      </c>
      <c r="F11" s="17">
        <v>47.93</v>
      </c>
      <c r="G11" s="17">
        <v>32.5</v>
      </c>
      <c r="H11" s="17"/>
      <c r="I11" s="16">
        <f t="shared" si="2"/>
        <v>0</v>
      </c>
      <c r="J11" s="16"/>
      <c r="K11" s="16"/>
      <c r="L11" s="16"/>
      <c r="M11" s="16"/>
      <c r="N11" s="16"/>
      <c r="O11" s="16"/>
      <c r="P11" s="16"/>
      <c r="Q11" s="16"/>
      <c r="R11" s="54"/>
    </row>
    <row r="12" ht="23.1" customHeight="1" spans="1:18">
      <c r="A12" s="92" t="s">
        <v>127</v>
      </c>
      <c r="B12" s="92" t="s">
        <v>124</v>
      </c>
      <c r="C12" s="92" t="s">
        <v>128</v>
      </c>
      <c r="D12" s="93" t="s">
        <v>129</v>
      </c>
      <c r="E12" s="17">
        <f t="shared" si="1"/>
        <v>509.31</v>
      </c>
      <c r="F12" s="17">
        <v>105.46</v>
      </c>
      <c r="G12" s="17">
        <v>95.16</v>
      </c>
      <c r="H12" s="17">
        <v>68.23</v>
      </c>
      <c r="I12" s="16">
        <f t="shared" si="2"/>
        <v>240.46</v>
      </c>
      <c r="J12" s="16"/>
      <c r="K12" s="16">
        <v>240.46</v>
      </c>
      <c r="L12" s="16"/>
      <c r="M12" s="16"/>
      <c r="N12" s="16"/>
      <c r="O12" s="16"/>
      <c r="P12" s="16"/>
      <c r="Q12" s="16"/>
      <c r="R12" s="54"/>
    </row>
    <row r="13" ht="23.1" customHeight="1" spans="1:18">
      <c r="A13" s="92" t="s">
        <v>127</v>
      </c>
      <c r="B13" s="92" t="s">
        <v>130</v>
      </c>
      <c r="C13" s="92" t="s">
        <v>128</v>
      </c>
      <c r="D13" s="93" t="s">
        <v>131</v>
      </c>
      <c r="E13" s="17">
        <f t="shared" si="1"/>
        <v>99.41</v>
      </c>
      <c r="F13" s="17">
        <v>30.91</v>
      </c>
      <c r="G13" s="17">
        <v>53.5</v>
      </c>
      <c r="H13" s="17">
        <v>15</v>
      </c>
      <c r="I13" s="16">
        <f t="shared" si="2"/>
        <v>0</v>
      </c>
      <c r="J13" s="16"/>
      <c r="K13" s="16"/>
      <c r="L13" s="16"/>
      <c r="M13" s="16"/>
      <c r="N13" s="16"/>
      <c r="O13" s="16"/>
      <c r="P13" s="16"/>
      <c r="Q13" s="16"/>
      <c r="R13" s="54"/>
    </row>
    <row r="14" ht="23.1" customHeight="1" spans="1:18">
      <c r="A14" s="92" t="s">
        <v>127</v>
      </c>
      <c r="B14" s="92" t="s">
        <v>132</v>
      </c>
      <c r="C14" s="92" t="s">
        <v>128</v>
      </c>
      <c r="D14" s="93" t="s">
        <v>133</v>
      </c>
      <c r="E14" s="17">
        <f t="shared" si="1"/>
        <v>96.37</v>
      </c>
      <c r="F14" s="17">
        <v>29.87</v>
      </c>
      <c r="G14" s="17">
        <v>54.5</v>
      </c>
      <c r="H14" s="17">
        <v>12</v>
      </c>
      <c r="I14" s="16">
        <f t="shared" si="2"/>
        <v>0</v>
      </c>
      <c r="J14" s="16"/>
      <c r="K14" s="16"/>
      <c r="L14" s="16"/>
      <c r="M14" s="16"/>
      <c r="N14" s="16"/>
      <c r="O14" s="16"/>
      <c r="P14" s="16"/>
      <c r="Q14" s="16"/>
      <c r="R14" s="54"/>
    </row>
    <row r="15" ht="23.1" customHeight="1" spans="1:18">
      <c r="A15" s="92" t="s">
        <v>134</v>
      </c>
      <c r="B15" s="92" t="s">
        <v>124</v>
      </c>
      <c r="C15" s="92" t="s">
        <v>135</v>
      </c>
      <c r="D15" s="93" t="s">
        <v>129</v>
      </c>
      <c r="E15" s="17">
        <f t="shared" si="1"/>
        <v>21.52</v>
      </c>
      <c r="F15" s="17">
        <v>17.72</v>
      </c>
      <c r="G15" s="17">
        <v>3.8</v>
      </c>
      <c r="H15" s="17"/>
      <c r="I15" s="16">
        <f t="shared" si="2"/>
        <v>0</v>
      </c>
      <c r="J15" s="16"/>
      <c r="K15" s="16"/>
      <c r="L15" s="16"/>
      <c r="M15" s="16"/>
      <c r="N15" s="16"/>
      <c r="O15" s="16"/>
      <c r="P15" s="16"/>
      <c r="Q15" s="16"/>
      <c r="R15" s="54"/>
    </row>
    <row r="16" ht="23.1" customHeight="1" spans="1:18">
      <c r="A16" s="92" t="s">
        <v>127</v>
      </c>
      <c r="B16" s="92" t="s">
        <v>120</v>
      </c>
      <c r="C16" s="92" t="s">
        <v>136</v>
      </c>
      <c r="D16" s="93" t="s">
        <v>137</v>
      </c>
      <c r="E16" s="17">
        <f t="shared" si="1"/>
        <v>708.29</v>
      </c>
      <c r="F16" s="17">
        <v>197.56</v>
      </c>
      <c r="G16" s="17">
        <v>121.33</v>
      </c>
      <c r="H16" s="17"/>
      <c r="I16" s="16">
        <f t="shared" si="2"/>
        <v>389.4</v>
      </c>
      <c r="J16" s="16"/>
      <c r="K16" s="16"/>
      <c r="L16" s="16"/>
      <c r="M16" s="16"/>
      <c r="N16" s="16"/>
      <c r="O16" s="16"/>
      <c r="P16" s="16"/>
      <c r="Q16" s="16">
        <v>389.4</v>
      </c>
      <c r="R16" s="54"/>
    </row>
    <row r="17" ht="23.1" customHeight="1" spans="1:18">
      <c r="A17" s="92"/>
      <c r="B17" s="92"/>
      <c r="C17" s="92"/>
      <c r="D17" s="93"/>
      <c r="E17" s="17">
        <f t="shared" ref="E9:E17" si="3">F17+G17+H17</f>
        <v>0</v>
      </c>
      <c r="F17" s="17"/>
      <c r="G17" s="17"/>
      <c r="H17" s="17"/>
      <c r="I17" s="16">
        <f t="shared" si="2"/>
        <v>0</v>
      </c>
      <c r="J17" s="16"/>
      <c r="K17" s="16"/>
      <c r="L17" s="16"/>
      <c r="M17" s="16"/>
      <c r="N17" s="16"/>
      <c r="O17" s="16"/>
      <c r="P17" s="16"/>
      <c r="Q17" s="16"/>
      <c r="R17" s="54"/>
    </row>
    <row r="18" s="198" customFormat="1" ht="23.1" customHeight="1" spans="1:18">
      <c r="A18" s="92"/>
      <c r="B18" s="92"/>
      <c r="C18" s="92"/>
      <c r="D18" s="93"/>
      <c r="E18" s="17"/>
      <c r="F18" s="17"/>
      <c r="G18" s="17"/>
      <c r="H18" s="17"/>
      <c r="I18" s="16"/>
      <c r="J18" s="16"/>
      <c r="K18" s="16"/>
      <c r="L18" s="16"/>
      <c r="M18" s="16"/>
      <c r="N18" s="16"/>
      <c r="O18" s="16"/>
      <c r="P18" s="16"/>
      <c r="Q18" s="16"/>
      <c r="R18" s="204"/>
    </row>
    <row r="19" s="198" customFormat="1" ht="23.1" customHeight="1" spans="1:18">
      <c r="A19" s="92"/>
      <c r="B19" s="92"/>
      <c r="C19" s="92"/>
      <c r="D19" s="93"/>
      <c r="E19" s="17"/>
      <c r="F19" s="17"/>
      <c r="G19" s="17"/>
      <c r="H19" s="17"/>
      <c r="I19" s="16"/>
      <c r="J19" s="16"/>
      <c r="K19" s="16"/>
      <c r="L19" s="16"/>
      <c r="M19" s="16"/>
      <c r="N19" s="16"/>
      <c r="O19" s="16"/>
      <c r="P19" s="16"/>
      <c r="Q19" s="16"/>
      <c r="R19" s="204"/>
    </row>
    <row r="20" s="198" customFormat="1" ht="23.1" customHeight="1" spans="1:18">
      <c r="A20" s="92"/>
      <c r="B20" s="92"/>
      <c r="C20" s="92"/>
      <c r="D20" s="93"/>
      <c r="E20" s="17"/>
      <c r="F20" s="17"/>
      <c r="G20" s="17"/>
      <c r="H20" s="17"/>
      <c r="I20" s="16"/>
      <c r="J20" s="16"/>
      <c r="K20" s="16"/>
      <c r="L20" s="16"/>
      <c r="M20" s="16"/>
      <c r="N20" s="16"/>
      <c r="O20" s="16"/>
      <c r="P20" s="16"/>
      <c r="Q20" s="16"/>
      <c r="R20" s="204"/>
    </row>
    <row r="21" s="198" customFormat="1" ht="23.1" customHeight="1" spans="1:18">
      <c r="A21" s="92"/>
      <c r="B21" s="92"/>
      <c r="C21" s="92"/>
      <c r="D21" s="93"/>
      <c r="E21" s="17"/>
      <c r="F21" s="17"/>
      <c r="G21" s="17"/>
      <c r="H21" s="17"/>
      <c r="I21" s="16"/>
      <c r="J21" s="16"/>
      <c r="K21" s="16"/>
      <c r="L21" s="16"/>
      <c r="M21" s="16"/>
      <c r="N21" s="16"/>
      <c r="O21" s="16"/>
      <c r="P21" s="16"/>
      <c r="Q21" s="16"/>
      <c r="R21" s="204"/>
    </row>
    <row r="22" s="198" customFormat="1" ht="23.1" customHeight="1" spans="1:18">
      <c r="A22" s="92"/>
      <c r="B22" s="92"/>
      <c r="C22" s="92"/>
      <c r="D22" s="93"/>
      <c r="E22" s="17"/>
      <c r="F22" s="17"/>
      <c r="G22" s="17"/>
      <c r="H22" s="17"/>
      <c r="I22" s="16"/>
      <c r="J22" s="16"/>
      <c r="K22" s="16"/>
      <c r="L22" s="16"/>
      <c r="M22" s="16"/>
      <c r="N22" s="16"/>
      <c r="O22" s="16"/>
      <c r="P22" s="16"/>
      <c r="Q22" s="16"/>
      <c r="R22" s="204"/>
    </row>
    <row r="23" s="198" customFormat="1" ht="23.1" customHeight="1" spans="1:17">
      <c r="A23" s="92"/>
      <c r="B23" s="92"/>
      <c r="C23" s="92"/>
      <c r="D23" s="93"/>
      <c r="E23" s="17"/>
      <c r="F23" s="17"/>
      <c r="G23" s="17"/>
      <c r="H23" s="17"/>
      <c r="I23" s="16"/>
      <c r="J23" s="16"/>
      <c r="K23" s="16"/>
      <c r="L23" s="16"/>
      <c r="M23" s="16"/>
      <c r="N23" s="16"/>
      <c r="O23" s="16"/>
      <c r="P23" s="16"/>
      <c r="Q23" s="16"/>
    </row>
    <row r="24" s="198" customFormat="1" ht="23.1" customHeight="1" spans="1:17">
      <c r="A24" s="92"/>
      <c r="B24" s="92"/>
      <c r="C24" s="92"/>
      <c r="D24" s="93"/>
      <c r="E24" s="17"/>
      <c r="F24" s="17"/>
      <c r="G24" s="17"/>
      <c r="H24" s="17"/>
      <c r="I24" s="16"/>
      <c r="J24" s="16"/>
      <c r="K24" s="16"/>
      <c r="L24" s="16"/>
      <c r="M24" s="16"/>
      <c r="N24" s="16"/>
      <c r="O24" s="16"/>
      <c r="P24" s="16"/>
      <c r="Q24" s="16"/>
    </row>
    <row r="25" s="198" customFormat="1" ht="23.1" customHeight="1" spans="1:17">
      <c r="A25" s="92"/>
      <c r="B25" s="92"/>
      <c r="C25" s="92"/>
      <c r="D25" s="93"/>
      <c r="E25" s="17"/>
      <c r="F25" s="17"/>
      <c r="G25" s="17"/>
      <c r="H25" s="17"/>
      <c r="I25" s="16"/>
      <c r="J25" s="16"/>
      <c r="K25" s="16"/>
      <c r="L25" s="16"/>
      <c r="M25" s="16"/>
      <c r="N25" s="16"/>
      <c r="O25" s="16"/>
      <c r="P25" s="16"/>
      <c r="Q25" s="16"/>
    </row>
    <row r="26" s="198" customFormat="1" ht="23.1" customHeight="1" spans="1:17">
      <c r="A26" s="92"/>
      <c r="B26" s="92"/>
      <c r="C26" s="92"/>
      <c r="D26" s="87"/>
      <c r="E26" s="17"/>
      <c r="F26" s="17"/>
      <c r="G26" s="17"/>
      <c r="H26" s="17"/>
      <c r="I26" s="16"/>
      <c r="J26" s="16"/>
      <c r="K26" s="16"/>
      <c r="L26" s="16"/>
      <c r="M26" s="16"/>
      <c r="N26" s="16"/>
      <c r="O26" s="16"/>
      <c r="P26" s="16"/>
      <c r="Q26" s="16"/>
    </row>
    <row r="27" s="198" customFormat="1" ht="23.1" customHeight="1" spans="1:17">
      <c r="A27" s="92"/>
      <c r="B27" s="92"/>
      <c r="C27" s="92"/>
      <c r="D27" s="93"/>
      <c r="E27" s="17"/>
      <c r="F27" s="17"/>
      <c r="G27" s="17"/>
      <c r="H27" s="17"/>
      <c r="I27" s="16"/>
      <c r="J27" s="16"/>
      <c r="K27" s="16"/>
      <c r="L27" s="16"/>
      <c r="M27" s="16"/>
      <c r="N27" s="16"/>
      <c r="O27" s="16"/>
      <c r="P27" s="16"/>
      <c r="Q27" s="16"/>
    </row>
    <row r="28" s="198" customFormat="1" ht="23.1" customHeight="1" spans="1:17">
      <c r="A28" s="92"/>
      <c r="B28" s="92"/>
      <c r="C28" s="92"/>
      <c r="D28" s="93"/>
      <c r="E28" s="17"/>
      <c r="F28" s="17"/>
      <c r="G28" s="17"/>
      <c r="H28" s="17"/>
      <c r="I28" s="16"/>
      <c r="J28" s="16"/>
      <c r="K28" s="16"/>
      <c r="L28" s="16"/>
      <c r="M28" s="16"/>
      <c r="N28" s="16"/>
      <c r="O28" s="16"/>
      <c r="P28" s="16"/>
      <c r="Q28" s="16"/>
    </row>
    <row r="29" s="198" customFormat="1" ht="23.1" customHeight="1" spans="1:17">
      <c r="A29" s="92"/>
      <c r="B29" s="92"/>
      <c r="C29" s="92"/>
      <c r="D29" s="87"/>
      <c r="E29" s="17"/>
      <c r="F29" s="17"/>
      <c r="G29" s="17"/>
      <c r="H29" s="17"/>
      <c r="I29" s="16"/>
      <c r="J29" s="16"/>
      <c r="K29" s="16"/>
      <c r="L29" s="16"/>
      <c r="M29" s="16"/>
      <c r="N29" s="16"/>
      <c r="O29" s="16"/>
      <c r="P29" s="16"/>
      <c r="Q29" s="16"/>
    </row>
  </sheetData>
  <mergeCells count="16">
    <mergeCell ref="A3:H3"/>
    <mergeCell ref="A4:D4"/>
    <mergeCell ref="I4:Q4"/>
    <mergeCell ref="E5: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196527777777778" right="0.196527777777778" top="0.229166666666667" bottom="0.159027777777778"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8"/>
  <sheetViews>
    <sheetView showGridLines="0" showZeros="0" workbookViewId="0">
      <selection activeCell="H13" sqref="H13"/>
    </sheetView>
  </sheetViews>
  <sheetFormatPr defaultColWidth="9.16666666666667" defaultRowHeight="12.75" customHeight="1"/>
  <cols>
    <col min="1" max="1" width="10.1666666666667" customWidth="1"/>
    <col min="2" max="2" width="8.16666666666667" customWidth="1"/>
    <col min="3" max="3" width="6.83333333333333" customWidth="1"/>
    <col min="4" max="4" width="37.3333333333333" customWidth="1"/>
    <col min="5" max="5" width="14.6666666666667" customWidth="1"/>
    <col min="6" max="17" width="12.6666666666667" customWidth="1"/>
  </cols>
  <sheetData>
    <row r="1" ht="25.5" customHeight="1" spans="1:18">
      <c r="A1" s="2" t="s">
        <v>154</v>
      </c>
      <c r="B1" s="80"/>
      <c r="C1" s="80"/>
      <c r="D1" s="80"/>
      <c r="E1" s="80"/>
      <c r="F1" s="80"/>
      <c r="G1" s="80"/>
      <c r="H1" s="80"/>
      <c r="I1" s="80"/>
      <c r="J1" s="80"/>
      <c r="K1" s="80"/>
      <c r="L1" s="80"/>
      <c r="M1" s="80"/>
      <c r="N1" s="80"/>
      <c r="O1" s="80"/>
      <c r="P1" s="80"/>
      <c r="Q1" s="21"/>
      <c r="R1" s="56"/>
    </row>
    <row r="2" ht="25.5" customHeight="1" spans="1:18">
      <c r="A2" s="81" t="s">
        <v>155</v>
      </c>
      <c r="B2" s="81"/>
      <c r="C2" s="81"/>
      <c r="D2" s="81"/>
      <c r="E2" s="81"/>
      <c r="F2" s="81"/>
      <c r="G2" s="81"/>
      <c r="H2" s="81"/>
      <c r="I2" s="81"/>
      <c r="J2" s="81"/>
      <c r="K2" s="81"/>
      <c r="L2" s="81"/>
      <c r="M2" s="81"/>
      <c r="N2" s="81"/>
      <c r="O2" s="81"/>
      <c r="P2" s="81"/>
      <c r="Q2" s="81"/>
      <c r="R2" s="56"/>
    </row>
    <row r="3" ht="25.5" customHeight="1" spans="1:18">
      <c r="A3" s="50" t="s">
        <v>2</v>
      </c>
      <c r="B3" s="51"/>
      <c r="C3" s="51"/>
      <c r="D3" s="51"/>
      <c r="E3" s="51"/>
      <c r="F3" s="51"/>
      <c r="G3" s="51"/>
      <c r="H3" s="51"/>
      <c r="I3" s="80"/>
      <c r="J3" s="80"/>
      <c r="K3" s="80"/>
      <c r="L3" s="80"/>
      <c r="M3" s="80"/>
      <c r="N3" s="80"/>
      <c r="O3" s="80"/>
      <c r="P3" s="80"/>
      <c r="Q3" s="74" t="s">
        <v>84</v>
      </c>
      <c r="R3" s="56"/>
    </row>
    <row r="4" ht="19.5" customHeight="1" spans="1:18">
      <c r="A4" s="151" t="s">
        <v>140</v>
      </c>
      <c r="B4" s="151"/>
      <c r="C4" s="151"/>
      <c r="D4" s="26" t="s">
        <v>156</v>
      </c>
      <c r="E4" s="62" t="s">
        <v>157</v>
      </c>
      <c r="F4" s="62" t="s">
        <v>158</v>
      </c>
      <c r="G4" s="196" t="s">
        <v>159</v>
      </c>
      <c r="H4" s="62" t="s">
        <v>160</v>
      </c>
      <c r="I4" s="67" t="s">
        <v>161</v>
      </c>
      <c r="J4" s="84" t="s">
        <v>162</v>
      </c>
      <c r="K4" s="84" t="s">
        <v>163</v>
      </c>
      <c r="L4" s="84" t="s">
        <v>164</v>
      </c>
      <c r="M4" s="84" t="s">
        <v>165</v>
      </c>
      <c r="N4" s="84" t="s">
        <v>145</v>
      </c>
      <c r="O4" s="84" t="s">
        <v>166</v>
      </c>
      <c r="P4" s="84" t="s">
        <v>167</v>
      </c>
      <c r="Q4" s="67" t="s">
        <v>153</v>
      </c>
      <c r="R4" s="54"/>
    </row>
    <row r="5" ht="15" customHeight="1" spans="1:18">
      <c r="A5" s="67" t="s">
        <v>113</v>
      </c>
      <c r="B5" s="67" t="s">
        <v>114</v>
      </c>
      <c r="C5" s="67" t="s">
        <v>115</v>
      </c>
      <c r="D5" s="9"/>
      <c r="E5" s="67"/>
      <c r="F5" s="67"/>
      <c r="G5" s="113"/>
      <c r="H5" s="67"/>
      <c r="I5" s="67"/>
      <c r="J5" s="84"/>
      <c r="K5" s="84"/>
      <c r="L5" s="84"/>
      <c r="M5" s="84"/>
      <c r="N5" s="84"/>
      <c r="O5" s="84"/>
      <c r="P5" s="84"/>
      <c r="Q5" s="67"/>
      <c r="R5" s="54"/>
    </row>
    <row r="6" ht="15" customHeight="1" spans="1:18">
      <c r="A6" s="67"/>
      <c r="B6" s="67"/>
      <c r="C6" s="67"/>
      <c r="D6" s="9"/>
      <c r="E6" s="67"/>
      <c r="F6" s="67"/>
      <c r="G6" s="113"/>
      <c r="H6" s="67"/>
      <c r="I6" s="67"/>
      <c r="J6" s="84"/>
      <c r="K6" s="84"/>
      <c r="L6" s="84"/>
      <c r="M6" s="84"/>
      <c r="N6" s="84"/>
      <c r="O6" s="84"/>
      <c r="P6" s="84"/>
      <c r="Q6" s="67"/>
      <c r="R6" s="54"/>
    </row>
    <row r="7" s="1" customFormat="1" ht="24.95" customHeight="1" spans="1:18">
      <c r="A7" s="86"/>
      <c r="B7" s="86"/>
      <c r="C7" s="86"/>
      <c r="D7" s="87" t="s">
        <v>105</v>
      </c>
      <c r="E7" s="16">
        <f>SUM(F7:Q7)</f>
        <v>3181.29</v>
      </c>
      <c r="F7" s="16">
        <f t="shared" ref="F7:Q7" si="0">SUM(F8:F16)</f>
        <v>712.75</v>
      </c>
      <c r="G7" s="16">
        <f t="shared" si="0"/>
        <v>1073.2</v>
      </c>
      <c r="H7" s="16">
        <f t="shared" si="0"/>
        <v>0</v>
      </c>
      <c r="I7" s="16">
        <f t="shared" si="0"/>
        <v>0</v>
      </c>
      <c r="J7" s="16">
        <f t="shared" si="0"/>
        <v>0</v>
      </c>
      <c r="K7" s="16">
        <f t="shared" si="0"/>
        <v>0</v>
      </c>
      <c r="L7" s="16">
        <f t="shared" si="0"/>
        <v>0</v>
      </c>
      <c r="M7" s="16">
        <f t="shared" si="0"/>
        <v>0</v>
      </c>
      <c r="N7" s="16">
        <f t="shared" si="0"/>
        <v>705.94</v>
      </c>
      <c r="O7" s="16">
        <f t="shared" si="0"/>
        <v>0</v>
      </c>
      <c r="P7" s="16">
        <f t="shared" si="0"/>
        <v>0</v>
      </c>
      <c r="Q7" s="16">
        <f t="shared" si="0"/>
        <v>689.4</v>
      </c>
      <c r="R7" s="54"/>
    </row>
    <row r="8" ht="24.95" customHeight="1" spans="1:18">
      <c r="A8" s="92" t="s">
        <v>168</v>
      </c>
      <c r="B8" s="92" t="s">
        <v>132</v>
      </c>
      <c r="C8" s="92" t="s">
        <v>124</v>
      </c>
      <c r="D8" s="93" t="s">
        <v>169</v>
      </c>
      <c r="E8" s="16">
        <f t="shared" ref="E8:E16" si="1">SUM(F8:Q8)</f>
        <v>1542.56</v>
      </c>
      <c r="F8" s="17">
        <v>226.13</v>
      </c>
      <c r="G8" s="17">
        <f>154.88+530</f>
        <v>684.88</v>
      </c>
      <c r="H8" s="197"/>
      <c r="I8" s="16"/>
      <c r="J8" s="17"/>
      <c r="K8" s="17"/>
      <c r="L8" s="17"/>
      <c r="M8" s="17"/>
      <c r="N8" s="16">
        <f>2.95+328.6</f>
        <v>331.55</v>
      </c>
      <c r="O8" s="17"/>
      <c r="P8" s="17"/>
      <c r="Q8" s="16">
        <v>300</v>
      </c>
      <c r="R8" s="56"/>
    </row>
    <row r="9" ht="24.95" customHeight="1" spans="1:18">
      <c r="A9" s="92" t="s">
        <v>119</v>
      </c>
      <c r="B9" s="92" t="s">
        <v>120</v>
      </c>
      <c r="C9" s="92" t="s">
        <v>121</v>
      </c>
      <c r="D9" s="93" t="s">
        <v>122</v>
      </c>
      <c r="E9" s="16">
        <f t="shared" si="1"/>
        <v>88.9</v>
      </c>
      <c r="F9" s="17">
        <v>38.3</v>
      </c>
      <c r="G9" s="17">
        <v>11.9</v>
      </c>
      <c r="H9" s="197"/>
      <c r="I9" s="16"/>
      <c r="J9" s="17"/>
      <c r="K9" s="17"/>
      <c r="L9" s="17"/>
      <c r="M9" s="17"/>
      <c r="N9" s="16">
        <v>38.7</v>
      </c>
      <c r="O9" s="17"/>
      <c r="P9" s="17"/>
      <c r="Q9" s="16"/>
      <c r="R9" s="56"/>
    </row>
    <row r="10" ht="24.95" customHeight="1" spans="1:18">
      <c r="A10" s="92" t="s">
        <v>123</v>
      </c>
      <c r="B10" s="92" t="s">
        <v>124</v>
      </c>
      <c r="C10" s="92" t="s">
        <v>124</v>
      </c>
      <c r="D10" s="93" t="s">
        <v>118</v>
      </c>
      <c r="E10" s="16">
        <f t="shared" si="1"/>
        <v>34.5</v>
      </c>
      <c r="F10" s="17">
        <v>18.87</v>
      </c>
      <c r="G10" s="17">
        <v>15.63</v>
      </c>
      <c r="H10" s="197"/>
      <c r="I10" s="16"/>
      <c r="J10" s="17"/>
      <c r="K10" s="17"/>
      <c r="L10" s="17"/>
      <c r="M10" s="17"/>
      <c r="N10" s="16"/>
      <c r="O10" s="17"/>
      <c r="P10" s="17"/>
      <c r="Q10" s="16"/>
      <c r="R10" s="56"/>
    </row>
    <row r="11" ht="24.95" customHeight="1" spans="1:18">
      <c r="A11" s="92" t="s">
        <v>125</v>
      </c>
      <c r="B11" s="92" t="s">
        <v>121</v>
      </c>
      <c r="C11" s="92" t="s">
        <v>124</v>
      </c>
      <c r="D11" s="93" t="s">
        <v>126</v>
      </c>
      <c r="E11" s="16">
        <f t="shared" si="1"/>
        <v>80.43</v>
      </c>
      <c r="F11" s="17">
        <v>47.93</v>
      </c>
      <c r="G11" s="17">
        <v>32.5</v>
      </c>
      <c r="H11" s="197"/>
      <c r="I11" s="16"/>
      <c r="J11" s="17"/>
      <c r="K11" s="17"/>
      <c r="L11" s="17"/>
      <c r="M11" s="17"/>
      <c r="N11" s="16"/>
      <c r="O11" s="17"/>
      <c r="P11" s="17"/>
      <c r="Q11" s="16"/>
      <c r="R11" s="56"/>
    </row>
    <row r="12" ht="24.95" customHeight="1" spans="1:18">
      <c r="A12" s="92" t="s">
        <v>127</v>
      </c>
      <c r="B12" s="92" t="s">
        <v>124</v>
      </c>
      <c r="C12" s="92" t="s">
        <v>128</v>
      </c>
      <c r="D12" s="93" t="s">
        <v>129</v>
      </c>
      <c r="E12" s="16">
        <f t="shared" si="1"/>
        <v>509.31</v>
      </c>
      <c r="F12" s="17">
        <v>105.46</v>
      </c>
      <c r="G12" s="17">
        <v>95.16</v>
      </c>
      <c r="H12" s="197"/>
      <c r="I12" s="16"/>
      <c r="J12" s="17"/>
      <c r="K12" s="17"/>
      <c r="L12" s="17"/>
      <c r="M12" s="17"/>
      <c r="N12" s="16">
        <f>68.23+240.46</f>
        <v>308.69</v>
      </c>
      <c r="O12" s="17"/>
      <c r="P12" s="17"/>
      <c r="Q12" s="16"/>
      <c r="R12" s="56"/>
    </row>
    <row r="13" ht="24.95" customHeight="1" spans="1:18">
      <c r="A13" s="92" t="s">
        <v>127</v>
      </c>
      <c r="B13" s="92" t="s">
        <v>130</v>
      </c>
      <c r="C13" s="92" t="s">
        <v>128</v>
      </c>
      <c r="D13" s="93" t="s">
        <v>131</v>
      </c>
      <c r="E13" s="16">
        <f t="shared" si="1"/>
        <v>99.41</v>
      </c>
      <c r="F13" s="17">
        <v>30.91</v>
      </c>
      <c r="G13" s="17">
        <v>53.5</v>
      </c>
      <c r="H13" s="197"/>
      <c r="I13" s="16"/>
      <c r="J13" s="17"/>
      <c r="K13" s="17"/>
      <c r="L13" s="17"/>
      <c r="M13" s="17"/>
      <c r="N13" s="16">
        <v>15</v>
      </c>
      <c r="O13" s="17"/>
      <c r="P13" s="17"/>
      <c r="Q13" s="16"/>
      <c r="R13" s="56"/>
    </row>
    <row r="14" ht="24.95" customHeight="1" spans="1:18">
      <c r="A14" s="92" t="s">
        <v>127</v>
      </c>
      <c r="B14" s="92" t="s">
        <v>132</v>
      </c>
      <c r="C14" s="92" t="s">
        <v>128</v>
      </c>
      <c r="D14" s="93" t="s">
        <v>133</v>
      </c>
      <c r="E14" s="16">
        <f t="shared" si="1"/>
        <v>96.37</v>
      </c>
      <c r="F14" s="17">
        <v>29.87</v>
      </c>
      <c r="G14" s="17">
        <v>54.5</v>
      </c>
      <c r="H14" s="197"/>
      <c r="I14" s="16"/>
      <c r="J14" s="17"/>
      <c r="K14" s="17"/>
      <c r="L14" s="17"/>
      <c r="M14" s="17"/>
      <c r="N14" s="16">
        <v>12</v>
      </c>
      <c r="O14" s="17"/>
      <c r="P14" s="17"/>
      <c r="Q14" s="16"/>
      <c r="R14" s="56"/>
    </row>
    <row r="15" ht="24.95" customHeight="1" spans="1:18">
      <c r="A15" s="92" t="s">
        <v>134</v>
      </c>
      <c r="B15" s="92" t="s">
        <v>124</v>
      </c>
      <c r="C15" s="92" t="s">
        <v>135</v>
      </c>
      <c r="D15" s="93" t="s">
        <v>129</v>
      </c>
      <c r="E15" s="16">
        <f t="shared" si="1"/>
        <v>21.52</v>
      </c>
      <c r="F15" s="17">
        <v>17.72</v>
      </c>
      <c r="G15" s="17">
        <v>3.8</v>
      </c>
      <c r="H15" s="16"/>
      <c r="I15" s="16"/>
      <c r="J15" s="17"/>
      <c r="K15" s="17"/>
      <c r="L15" s="17"/>
      <c r="M15" s="17"/>
      <c r="N15" s="17"/>
      <c r="O15" s="17"/>
      <c r="P15" s="17"/>
      <c r="Q15" s="16"/>
      <c r="R15" s="56"/>
    </row>
    <row r="16" ht="24.95" customHeight="1" spans="1:18">
      <c r="A16" s="92" t="s">
        <v>127</v>
      </c>
      <c r="B16" s="92" t="s">
        <v>120</v>
      </c>
      <c r="C16" s="92" t="s">
        <v>136</v>
      </c>
      <c r="D16" s="93" t="s">
        <v>137</v>
      </c>
      <c r="E16" s="16">
        <f t="shared" si="1"/>
        <v>708.29</v>
      </c>
      <c r="F16" s="17">
        <v>197.56</v>
      </c>
      <c r="G16" s="17">
        <v>121.33</v>
      </c>
      <c r="H16" s="16"/>
      <c r="I16" s="16"/>
      <c r="J16" s="17"/>
      <c r="K16" s="17"/>
      <c r="L16" s="17"/>
      <c r="M16" s="17"/>
      <c r="N16" s="17"/>
      <c r="O16" s="17"/>
      <c r="P16" s="17"/>
      <c r="Q16" s="16">
        <v>389.4</v>
      </c>
      <c r="R16" s="56"/>
    </row>
    <row r="17" s="79" customFormat="1" ht="24.95" customHeight="1" spans="1:18">
      <c r="A17" s="92"/>
      <c r="B17" s="92"/>
      <c r="C17" s="92"/>
      <c r="D17" s="93"/>
      <c r="E17" s="17"/>
      <c r="F17" s="17"/>
      <c r="G17" s="16"/>
      <c r="H17" s="16"/>
      <c r="I17" s="16"/>
      <c r="J17" s="17"/>
      <c r="K17" s="17"/>
      <c r="L17" s="17"/>
      <c r="M17" s="17"/>
      <c r="N17" s="17"/>
      <c r="O17" s="17"/>
      <c r="P17" s="17"/>
      <c r="Q17" s="97"/>
      <c r="R17" s="157"/>
    </row>
    <row r="18" s="79" customFormat="1" ht="24.95" customHeight="1" spans="1:18">
      <c r="A18" s="92"/>
      <c r="B18" s="92"/>
      <c r="C18" s="92"/>
      <c r="D18" s="93"/>
      <c r="E18" s="16"/>
      <c r="F18" s="16"/>
      <c r="G18" s="16"/>
      <c r="H18" s="16"/>
      <c r="I18" s="16"/>
      <c r="J18" s="17"/>
      <c r="K18" s="17"/>
      <c r="L18" s="17"/>
      <c r="M18" s="17"/>
      <c r="N18" s="17"/>
      <c r="O18" s="17"/>
      <c r="P18" s="17"/>
      <c r="Q18" s="97"/>
      <c r="R18" s="157"/>
    </row>
    <row r="19" s="79" customFormat="1" ht="24.95" customHeight="1" spans="1:18">
      <c r="A19" s="92"/>
      <c r="B19" s="92"/>
      <c r="C19" s="92"/>
      <c r="D19" s="93"/>
      <c r="E19" s="16"/>
      <c r="F19" s="16"/>
      <c r="G19" s="16"/>
      <c r="H19" s="16"/>
      <c r="I19" s="16"/>
      <c r="J19" s="17"/>
      <c r="K19" s="17"/>
      <c r="L19" s="17"/>
      <c r="M19" s="17"/>
      <c r="N19" s="17"/>
      <c r="O19" s="17"/>
      <c r="P19" s="17"/>
      <c r="Q19" s="97"/>
      <c r="R19" s="157"/>
    </row>
    <row r="20" s="79" customFormat="1" ht="24.95" customHeight="1" spans="1:18">
      <c r="A20" s="92"/>
      <c r="B20" s="92"/>
      <c r="C20" s="92"/>
      <c r="D20" s="93"/>
      <c r="E20" s="16"/>
      <c r="F20" s="16"/>
      <c r="G20" s="16"/>
      <c r="H20" s="16"/>
      <c r="I20" s="16"/>
      <c r="J20" s="17"/>
      <c r="K20" s="17"/>
      <c r="L20" s="17"/>
      <c r="M20" s="17"/>
      <c r="N20" s="17"/>
      <c r="O20" s="17"/>
      <c r="P20" s="17"/>
      <c r="Q20" s="16"/>
      <c r="R20" s="157"/>
    </row>
    <row r="21" s="79" customFormat="1" ht="24.95" customHeight="1" spans="1:18">
      <c r="A21" s="92"/>
      <c r="B21" s="92"/>
      <c r="C21" s="92"/>
      <c r="D21" s="93"/>
      <c r="E21" s="16"/>
      <c r="F21" s="16"/>
      <c r="G21" s="16"/>
      <c r="H21" s="16"/>
      <c r="I21" s="16"/>
      <c r="J21" s="17"/>
      <c r="K21" s="17"/>
      <c r="L21" s="17"/>
      <c r="M21" s="17"/>
      <c r="N21" s="17"/>
      <c r="O21" s="17"/>
      <c r="P21" s="17"/>
      <c r="Q21" s="16"/>
      <c r="R21" s="157"/>
    </row>
    <row r="22" s="79" customFormat="1" ht="24.95" customHeight="1" spans="1:17">
      <c r="A22" s="92"/>
      <c r="B22" s="92"/>
      <c r="C22" s="92"/>
      <c r="D22" s="93"/>
      <c r="E22" s="16"/>
      <c r="F22" s="16"/>
      <c r="G22" s="16"/>
      <c r="H22" s="16"/>
      <c r="I22" s="16"/>
      <c r="J22" s="17"/>
      <c r="K22" s="17"/>
      <c r="L22" s="17"/>
      <c r="M22" s="17"/>
      <c r="N22" s="17"/>
      <c r="O22" s="17"/>
      <c r="P22" s="17"/>
      <c r="Q22" s="16"/>
    </row>
    <row r="23" s="79" customFormat="1" ht="24.95" customHeight="1" spans="1:17">
      <c r="A23" s="92"/>
      <c r="B23" s="92"/>
      <c r="C23" s="92"/>
      <c r="D23" s="93"/>
      <c r="E23" s="16"/>
      <c r="F23" s="16"/>
      <c r="G23" s="16"/>
      <c r="H23" s="16"/>
      <c r="I23" s="16"/>
      <c r="J23" s="17"/>
      <c r="K23" s="17"/>
      <c r="L23" s="17"/>
      <c r="M23" s="17"/>
      <c r="N23" s="17"/>
      <c r="O23" s="17"/>
      <c r="P23" s="17"/>
      <c r="Q23" s="16"/>
    </row>
    <row r="24" s="79" customFormat="1" ht="24.95" customHeight="1" spans="1:17">
      <c r="A24" s="92"/>
      <c r="B24" s="92"/>
      <c r="C24" s="92"/>
      <c r="D24" s="93"/>
      <c r="E24" s="16"/>
      <c r="F24" s="16"/>
      <c r="G24" s="16"/>
      <c r="H24" s="16"/>
      <c r="I24" s="16"/>
      <c r="J24" s="17"/>
      <c r="K24" s="17"/>
      <c r="L24" s="17"/>
      <c r="M24" s="17"/>
      <c r="N24" s="17"/>
      <c r="O24" s="17"/>
      <c r="P24" s="17"/>
      <c r="Q24" s="16"/>
    </row>
    <row r="25" s="79" customFormat="1" ht="24.95" customHeight="1" spans="1:17">
      <c r="A25" s="92"/>
      <c r="B25" s="92"/>
      <c r="C25" s="92"/>
      <c r="D25" s="87"/>
      <c r="E25" s="16"/>
      <c r="F25" s="16"/>
      <c r="G25" s="16"/>
      <c r="H25" s="16"/>
      <c r="I25" s="16"/>
      <c r="J25" s="17"/>
      <c r="K25" s="17"/>
      <c r="L25" s="17"/>
      <c r="M25" s="17"/>
      <c r="N25" s="17"/>
      <c r="O25" s="17"/>
      <c r="P25" s="17"/>
      <c r="Q25" s="16"/>
    </row>
    <row r="26" s="79" customFormat="1" ht="24.95" customHeight="1" spans="1:17">
      <c r="A26" s="92"/>
      <c r="B26" s="92"/>
      <c r="C26" s="92"/>
      <c r="D26" s="93"/>
      <c r="E26" s="16"/>
      <c r="F26" s="16"/>
      <c r="G26" s="16"/>
      <c r="H26" s="16"/>
      <c r="I26" s="16"/>
      <c r="J26" s="17"/>
      <c r="K26" s="17"/>
      <c r="L26" s="17"/>
      <c r="M26" s="17"/>
      <c r="N26" s="17"/>
      <c r="O26" s="17"/>
      <c r="P26" s="17"/>
      <c r="Q26" s="16"/>
    </row>
    <row r="27" s="79" customFormat="1" ht="24.95" customHeight="1" spans="1:17">
      <c r="A27" s="92"/>
      <c r="B27" s="92"/>
      <c r="C27" s="92"/>
      <c r="D27" s="93"/>
      <c r="E27" s="16"/>
      <c r="F27" s="16"/>
      <c r="G27" s="16"/>
      <c r="H27" s="16"/>
      <c r="I27" s="16"/>
      <c r="J27" s="17"/>
      <c r="K27" s="17"/>
      <c r="L27" s="17"/>
      <c r="M27" s="17"/>
      <c r="N27" s="17"/>
      <c r="O27" s="17"/>
      <c r="P27" s="17"/>
      <c r="Q27" s="16"/>
    </row>
    <row r="28" s="79" customFormat="1" ht="24.95" customHeight="1" spans="1:17">
      <c r="A28" s="92"/>
      <c r="B28" s="92"/>
      <c r="C28" s="92"/>
      <c r="D28" s="87"/>
      <c r="E28" s="16"/>
      <c r="F28" s="16"/>
      <c r="G28" s="16"/>
      <c r="H28" s="16"/>
      <c r="I28" s="16"/>
      <c r="J28" s="17"/>
      <c r="K28" s="17"/>
      <c r="L28" s="17"/>
      <c r="M28" s="17"/>
      <c r="N28" s="17"/>
      <c r="O28" s="17"/>
      <c r="P28" s="17"/>
      <c r="Q28" s="16"/>
    </row>
  </sheetData>
  <mergeCells count="19">
    <mergeCell ref="A3:H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pageMargins left="0.196527777777778" right="0.196527777777778" top="0.479166666666667" bottom="0.590277777777778" header="0" footer="0"/>
  <pageSetup paperSize="9" scale="75"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showGridLines="0" showZeros="0" workbookViewId="0">
      <selection activeCell="G7" sqref="G7:Q14"/>
    </sheetView>
  </sheetViews>
  <sheetFormatPr defaultColWidth="9.16666666666667" defaultRowHeight="12.75" customHeight="1"/>
  <cols>
    <col min="1" max="1" width="10.6666666666667" customWidth="1"/>
    <col min="2" max="3" width="7.5" customWidth="1"/>
    <col min="4" max="4" width="33.5" customWidth="1"/>
    <col min="5" max="7" width="12.1666666666667" customWidth="1"/>
    <col min="8" max="8" width="12.3333333333333" customWidth="1"/>
    <col min="9" max="9" width="12.1666666666667" customWidth="1"/>
    <col min="10" max="10" width="11.1666666666667" customWidth="1"/>
    <col min="11" max="11" width="12.1666666666667" customWidth="1"/>
    <col min="12" max="16" width="12.6666666666667" customWidth="1"/>
    <col min="17" max="17" width="10.3333333333333" customWidth="1"/>
    <col min="18" max="18" width="12.1666666666667" customWidth="1"/>
    <col min="19" max="21" width="10.3333333333333" customWidth="1"/>
  </cols>
  <sheetData>
    <row r="1" ht="23.25" customHeight="1" spans="1:21">
      <c r="A1" s="2" t="s">
        <v>170</v>
      </c>
      <c r="B1" s="119"/>
      <c r="C1" s="119"/>
      <c r="D1" s="120"/>
      <c r="E1" s="139"/>
      <c r="F1" s="139"/>
      <c r="G1" s="139"/>
      <c r="H1" s="139"/>
      <c r="I1" s="139"/>
      <c r="J1" s="139"/>
      <c r="K1" s="139"/>
      <c r="L1" s="139"/>
      <c r="M1" s="139"/>
      <c r="N1" s="139"/>
      <c r="O1" s="120"/>
      <c r="P1" s="120"/>
      <c r="Q1" s="139"/>
      <c r="S1" s="56"/>
      <c r="T1" s="146"/>
      <c r="U1" s="146"/>
    </row>
    <row r="2" ht="23.25" customHeight="1" spans="1:21">
      <c r="A2" s="144" t="s">
        <v>171</v>
      </c>
      <c r="B2" s="144"/>
      <c r="C2" s="144"/>
      <c r="D2" s="144"/>
      <c r="E2" s="144"/>
      <c r="F2" s="144"/>
      <c r="G2" s="144"/>
      <c r="H2" s="144"/>
      <c r="I2" s="144"/>
      <c r="J2" s="144"/>
      <c r="K2" s="144"/>
      <c r="L2" s="144"/>
      <c r="M2" s="144"/>
      <c r="N2" s="144"/>
      <c r="O2" s="144"/>
      <c r="P2" s="144"/>
      <c r="Q2" s="144"/>
      <c r="R2" s="144"/>
      <c r="S2" s="56"/>
      <c r="T2" s="56"/>
      <c r="U2" s="56"/>
    </row>
    <row r="3" ht="23.25" customHeight="1" spans="1:21">
      <c r="A3" s="121" t="s">
        <v>2</v>
      </c>
      <c r="B3" s="122"/>
      <c r="C3" s="122"/>
      <c r="D3" s="122"/>
      <c r="E3" s="122"/>
      <c r="F3" s="122"/>
      <c r="G3" s="122"/>
      <c r="H3" s="139"/>
      <c r="I3" s="139"/>
      <c r="J3" s="139"/>
      <c r="K3" s="139"/>
      <c r="L3" s="139"/>
      <c r="M3" s="139"/>
      <c r="N3" s="139"/>
      <c r="O3" s="120"/>
      <c r="P3" s="120"/>
      <c r="Q3" s="139"/>
      <c r="S3" s="56"/>
      <c r="T3" s="147" t="s">
        <v>84</v>
      </c>
      <c r="U3" s="147"/>
    </row>
    <row r="4" ht="23.25" customHeight="1" spans="1:21">
      <c r="A4" s="62" t="s">
        <v>140</v>
      </c>
      <c r="B4" s="62"/>
      <c r="C4" s="62"/>
      <c r="D4" s="26" t="s">
        <v>112</v>
      </c>
      <c r="E4" s="100" t="s">
        <v>157</v>
      </c>
      <c r="F4" s="67" t="s">
        <v>172</v>
      </c>
      <c r="G4" s="67"/>
      <c r="H4" s="67"/>
      <c r="I4" s="67"/>
      <c r="J4" s="67"/>
      <c r="K4" s="67" t="s">
        <v>173</v>
      </c>
      <c r="L4" s="67"/>
      <c r="M4" s="67"/>
      <c r="N4" s="67"/>
      <c r="O4" s="67"/>
      <c r="P4" s="84"/>
      <c r="Q4" s="67" t="s">
        <v>174</v>
      </c>
      <c r="R4" s="67" t="s">
        <v>175</v>
      </c>
      <c r="S4" s="67"/>
      <c r="T4" s="67"/>
      <c r="U4" s="67"/>
    </row>
    <row r="5" ht="36.75" customHeight="1" spans="1:21">
      <c r="A5" s="102" t="s">
        <v>113</v>
      </c>
      <c r="B5" s="102" t="s">
        <v>114</v>
      </c>
      <c r="C5" s="102" t="s">
        <v>115</v>
      </c>
      <c r="D5" s="116"/>
      <c r="E5" s="101"/>
      <c r="F5" s="67" t="s">
        <v>105</v>
      </c>
      <c r="G5" s="67" t="s">
        <v>176</v>
      </c>
      <c r="H5" s="67" t="s">
        <v>177</v>
      </c>
      <c r="I5" s="67" t="s">
        <v>178</v>
      </c>
      <c r="J5" s="67" t="s">
        <v>179</v>
      </c>
      <c r="K5" s="67" t="s">
        <v>105</v>
      </c>
      <c r="L5" s="67" t="s">
        <v>180</v>
      </c>
      <c r="M5" s="67" t="s">
        <v>181</v>
      </c>
      <c r="N5" s="67" t="s">
        <v>182</v>
      </c>
      <c r="O5" s="67" t="s">
        <v>183</v>
      </c>
      <c r="P5" s="84" t="s">
        <v>184</v>
      </c>
      <c r="Q5" s="67"/>
      <c r="R5" s="67" t="s">
        <v>105</v>
      </c>
      <c r="S5" s="153" t="s">
        <v>185</v>
      </c>
      <c r="T5" s="153" t="s">
        <v>186</v>
      </c>
      <c r="U5" s="153" t="s">
        <v>175</v>
      </c>
    </row>
    <row r="6" s="1" customFormat="1" ht="27" customHeight="1" spans="1:21">
      <c r="A6" s="86"/>
      <c r="B6" s="86"/>
      <c r="C6" s="86"/>
      <c r="D6" s="87" t="s">
        <v>105</v>
      </c>
      <c r="E6" s="28">
        <f>F6+K6+Q6+R6</f>
        <v>442.2</v>
      </c>
      <c r="F6" s="16">
        <f>SUM(G6:J6)</f>
        <v>318.29</v>
      </c>
      <c r="G6" s="16">
        <f>SUM(G7:G16)</f>
        <v>140.86</v>
      </c>
      <c r="H6" s="16">
        <f t="shared" ref="H6:U6" si="0">SUM(H7:H16)</f>
        <v>0</v>
      </c>
      <c r="I6" s="16">
        <f t="shared" si="0"/>
        <v>0</v>
      </c>
      <c r="J6" s="16">
        <f t="shared" si="0"/>
        <v>177.43</v>
      </c>
      <c r="K6" s="16">
        <f>SUM(L6:P6)</f>
        <v>108.53</v>
      </c>
      <c r="L6" s="16">
        <f t="shared" si="0"/>
        <v>108.53</v>
      </c>
      <c r="M6" s="16">
        <f t="shared" si="0"/>
        <v>0</v>
      </c>
      <c r="N6" s="16">
        <f t="shared" si="0"/>
        <v>0</v>
      </c>
      <c r="O6" s="16">
        <f t="shared" si="0"/>
        <v>0</v>
      </c>
      <c r="P6" s="16">
        <f t="shared" si="0"/>
        <v>0</v>
      </c>
      <c r="Q6" s="16">
        <f t="shared" si="0"/>
        <v>15.38</v>
      </c>
      <c r="R6" s="16">
        <f>SUM(S6:U6)</f>
        <v>0</v>
      </c>
      <c r="S6" s="16">
        <f t="shared" si="0"/>
        <v>0</v>
      </c>
      <c r="T6" s="16">
        <f t="shared" si="0"/>
        <v>0</v>
      </c>
      <c r="U6" s="16">
        <f t="shared" si="0"/>
        <v>0</v>
      </c>
    </row>
    <row r="7" ht="27" customHeight="1" spans="1:21">
      <c r="A7" s="84">
        <v>201</v>
      </c>
      <c r="B7" s="92" t="s">
        <v>132</v>
      </c>
      <c r="C7" s="92" t="s">
        <v>124</v>
      </c>
      <c r="D7" s="127" t="s">
        <v>118</v>
      </c>
      <c r="E7" s="28">
        <f t="shared" ref="E7:E14" si="1">F7+K7+Q7+R7</f>
        <v>189.64</v>
      </c>
      <c r="F7" s="16">
        <f t="shared" ref="F7:F14" si="2">SUM(G7:J7)</f>
        <v>133.82</v>
      </c>
      <c r="G7" s="194">
        <v>60.42</v>
      </c>
      <c r="H7" s="16"/>
      <c r="I7" s="16"/>
      <c r="J7" s="194">
        <v>73.4</v>
      </c>
      <c r="K7" s="16">
        <f t="shared" ref="K7:K14" si="3">SUM(L7:P7)</f>
        <v>50.48</v>
      </c>
      <c r="L7" s="194">
        <v>50.48</v>
      </c>
      <c r="M7" s="16"/>
      <c r="N7" s="16"/>
      <c r="O7" s="16"/>
      <c r="P7" s="16"/>
      <c r="Q7" s="194">
        <v>5.34</v>
      </c>
      <c r="R7" s="16"/>
      <c r="S7" s="16"/>
      <c r="T7" s="16"/>
      <c r="U7" s="195"/>
    </row>
    <row r="8" ht="27" customHeight="1" spans="1:21">
      <c r="A8" s="92" t="s">
        <v>119</v>
      </c>
      <c r="B8" s="92" t="s">
        <v>120</v>
      </c>
      <c r="C8" s="92" t="s">
        <v>121</v>
      </c>
      <c r="D8" s="93" t="s">
        <v>122</v>
      </c>
      <c r="E8" s="28">
        <f t="shared" si="1"/>
        <v>38.3</v>
      </c>
      <c r="F8" s="16">
        <f t="shared" si="2"/>
        <v>28.01</v>
      </c>
      <c r="G8" s="181">
        <v>12.28</v>
      </c>
      <c r="H8" s="16"/>
      <c r="I8" s="16"/>
      <c r="J8" s="181">
        <v>15.73</v>
      </c>
      <c r="K8" s="16">
        <f t="shared" si="3"/>
        <v>8.75</v>
      </c>
      <c r="L8" s="181">
        <v>8.75</v>
      </c>
      <c r="M8" s="16"/>
      <c r="N8" s="16"/>
      <c r="O8" s="16"/>
      <c r="P8" s="16"/>
      <c r="Q8" s="181">
        <v>1.54</v>
      </c>
      <c r="R8" s="16"/>
      <c r="S8" s="16"/>
      <c r="T8" s="16"/>
      <c r="U8" s="16"/>
    </row>
    <row r="9" ht="27" customHeight="1" spans="1:21">
      <c r="A9" s="92" t="s">
        <v>123</v>
      </c>
      <c r="B9" s="92" t="s">
        <v>124</v>
      </c>
      <c r="C9" s="92" t="s">
        <v>124</v>
      </c>
      <c r="D9" s="93" t="s">
        <v>118</v>
      </c>
      <c r="E9" s="28">
        <f t="shared" si="1"/>
        <v>18.87</v>
      </c>
      <c r="F9" s="16">
        <f t="shared" si="2"/>
        <v>13.92</v>
      </c>
      <c r="G9" s="181">
        <v>5.84</v>
      </c>
      <c r="H9" s="16"/>
      <c r="I9" s="16"/>
      <c r="J9" s="181">
        <v>8.08</v>
      </c>
      <c r="K9" s="16">
        <f t="shared" si="3"/>
        <v>4.33</v>
      </c>
      <c r="L9" s="181">
        <v>4.33</v>
      </c>
      <c r="M9" s="16"/>
      <c r="N9" s="16"/>
      <c r="O9" s="16"/>
      <c r="P9" s="16"/>
      <c r="Q9" s="181">
        <v>0.62</v>
      </c>
      <c r="R9" s="16"/>
      <c r="S9" s="16"/>
      <c r="T9" s="16"/>
      <c r="U9" s="16"/>
    </row>
    <row r="10" s="79" customFormat="1" ht="27" customHeight="1" spans="1:21">
      <c r="A10" s="92" t="s">
        <v>125</v>
      </c>
      <c r="B10" s="92" t="s">
        <v>121</v>
      </c>
      <c r="C10" s="92" t="s">
        <v>124</v>
      </c>
      <c r="D10" s="93" t="s">
        <v>126</v>
      </c>
      <c r="E10" s="28">
        <f t="shared" si="1"/>
        <v>47.93</v>
      </c>
      <c r="F10" s="16">
        <f t="shared" si="2"/>
        <v>34.97</v>
      </c>
      <c r="G10" s="181">
        <v>15.07</v>
      </c>
      <c r="H10" s="97"/>
      <c r="I10" s="97"/>
      <c r="J10" s="181">
        <v>19.9</v>
      </c>
      <c r="K10" s="16">
        <f t="shared" si="3"/>
        <v>10.98</v>
      </c>
      <c r="L10" s="181">
        <v>10.98</v>
      </c>
      <c r="M10" s="16"/>
      <c r="N10" s="16"/>
      <c r="O10" s="16"/>
      <c r="P10" s="16"/>
      <c r="Q10" s="181">
        <v>1.98</v>
      </c>
      <c r="R10" s="16"/>
      <c r="S10" s="97"/>
      <c r="T10" s="97"/>
      <c r="U10" s="97"/>
    </row>
    <row r="11" s="79" customFormat="1" ht="27" customHeight="1" spans="1:21">
      <c r="A11" s="92" t="s">
        <v>127</v>
      </c>
      <c r="B11" s="92" t="s">
        <v>124</v>
      </c>
      <c r="C11" s="92" t="s">
        <v>128</v>
      </c>
      <c r="D11" s="93" t="s">
        <v>129</v>
      </c>
      <c r="E11" s="28">
        <f t="shared" si="1"/>
        <v>68.96</v>
      </c>
      <c r="F11" s="16">
        <f t="shared" si="2"/>
        <v>50.15</v>
      </c>
      <c r="G11" s="181">
        <v>22.11</v>
      </c>
      <c r="H11" s="97"/>
      <c r="I11" s="97"/>
      <c r="J11" s="181">
        <v>28.04</v>
      </c>
      <c r="K11" s="16">
        <f t="shared" si="3"/>
        <v>15.84</v>
      </c>
      <c r="L11" s="181">
        <v>15.84</v>
      </c>
      <c r="M11" s="16"/>
      <c r="N11" s="16"/>
      <c r="O11" s="16"/>
      <c r="P11" s="16"/>
      <c r="Q11" s="181">
        <v>2.97</v>
      </c>
      <c r="R11" s="16"/>
      <c r="S11" s="97"/>
      <c r="T11" s="97"/>
      <c r="U11" s="97"/>
    </row>
    <row r="12" s="79" customFormat="1" ht="27" customHeight="1" spans="1:21">
      <c r="A12" s="92" t="s">
        <v>127</v>
      </c>
      <c r="B12" s="92" t="s">
        <v>130</v>
      </c>
      <c r="C12" s="92" t="s">
        <v>128</v>
      </c>
      <c r="D12" s="93" t="s">
        <v>131</v>
      </c>
      <c r="E12" s="28">
        <f t="shared" si="1"/>
        <v>30.91</v>
      </c>
      <c r="F12" s="16">
        <f t="shared" si="2"/>
        <v>22.39</v>
      </c>
      <c r="G12" s="181">
        <v>9.93</v>
      </c>
      <c r="H12" s="97"/>
      <c r="I12" s="97"/>
      <c r="J12" s="181">
        <v>12.46</v>
      </c>
      <c r="K12" s="16">
        <f t="shared" si="3"/>
        <v>7.15</v>
      </c>
      <c r="L12" s="181">
        <v>7.15</v>
      </c>
      <c r="M12" s="16"/>
      <c r="N12" s="16"/>
      <c r="O12" s="16"/>
      <c r="P12" s="16"/>
      <c r="Q12" s="181">
        <v>1.37</v>
      </c>
      <c r="R12" s="16"/>
      <c r="S12" s="97"/>
      <c r="T12" s="97"/>
      <c r="U12" s="97"/>
    </row>
    <row r="13" s="79" customFormat="1" ht="27" customHeight="1" spans="1:21">
      <c r="A13" s="92" t="s">
        <v>127</v>
      </c>
      <c r="B13" s="92" t="s">
        <v>132</v>
      </c>
      <c r="C13" s="92" t="s">
        <v>128</v>
      </c>
      <c r="D13" s="93" t="s">
        <v>133</v>
      </c>
      <c r="E13" s="28">
        <f t="shared" si="1"/>
        <v>29.87</v>
      </c>
      <c r="F13" s="16">
        <f t="shared" si="2"/>
        <v>21.85</v>
      </c>
      <c r="G13" s="181">
        <v>9.97</v>
      </c>
      <c r="H13" s="97"/>
      <c r="I13" s="97"/>
      <c r="J13" s="181">
        <v>11.88</v>
      </c>
      <c r="K13" s="16">
        <f t="shared" si="3"/>
        <v>6.94</v>
      </c>
      <c r="L13" s="181">
        <v>6.94</v>
      </c>
      <c r="M13" s="16"/>
      <c r="N13" s="16"/>
      <c r="O13" s="16"/>
      <c r="P13" s="16"/>
      <c r="Q13" s="181">
        <v>1.08</v>
      </c>
      <c r="R13" s="16"/>
      <c r="S13" s="97"/>
      <c r="T13" s="97"/>
      <c r="U13" s="97"/>
    </row>
    <row r="14" s="79" customFormat="1" ht="27" customHeight="1" spans="1:21">
      <c r="A14" s="92" t="s">
        <v>134</v>
      </c>
      <c r="B14" s="92" t="s">
        <v>124</v>
      </c>
      <c r="C14" s="92" t="s">
        <v>135</v>
      </c>
      <c r="D14" s="93" t="s">
        <v>129</v>
      </c>
      <c r="E14" s="28">
        <f t="shared" si="1"/>
        <v>17.72</v>
      </c>
      <c r="F14" s="16">
        <f t="shared" si="2"/>
        <v>13.18</v>
      </c>
      <c r="G14" s="181">
        <v>5.24</v>
      </c>
      <c r="H14" s="97"/>
      <c r="I14" s="97"/>
      <c r="J14" s="181">
        <v>7.94</v>
      </c>
      <c r="K14" s="16">
        <f t="shared" si="3"/>
        <v>4.06</v>
      </c>
      <c r="L14" s="181">
        <v>4.06</v>
      </c>
      <c r="M14" s="16"/>
      <c r="N14" s="16"/>
      <c r="O14" s="16"/>
      <c r="P14" s="16"/>
      <c r="Q14" s="181">
        <v>0.48</v>
      </c>
      <c r="R14" s="16"/>
      <c r="S14" s="97"/>
      <c r="T14" s="97"/>
      <c r="U14" s="97"/>
    </row>
    <row r="15" s="79" customFormat="1" ht="27" customHeight="1" spans="1:21">
      <c r="A15" s="92"/>
      <c r="B15" s="92"/>
      <c r="C15" s="92"/>
      <c r="D15" s="194"/>
      <c r="E15" s="28"/>
      <c r="F15" s="16"/>
      <c r="G15" s="97"/>
      <c r="H15" s="97"/>
      <c r="I15" s="97"/>
      <c r="J15" s="97"/>
      <c r="K15" s="17"/>
      <c r="L15" s="16"/>
      <c r="M15" s="16"/>
      <c r="N15" s="16"/>
      <c r="O15" s="16"/>
      <c r="P15" s="16"/>
      <c r="Q15" s="16"/>
      <c r="R15" s="16"/>
      <c r="S15" s="97"/>
      <c r="T15" s="97"/>
      <c r="U15" s="97"/>
    </row>
    <row r="16" s="79" customFormat="1" ht="27" customHeight="1" spans="1:21">
      <c r="A16" s="92"/>
      <c r="B16" s="92"/>
      <c r="C16" s="92"/>
      <c r="D16" s="93"/>
      <c r="E16" s="28"/>
      <c r="F16" s="16"/>
      <c r="G16" s="97"/>
      <c r="H16" s="97"/>
      <c r="I16" s="97"/>
      <c r="J16" s="97"/>
      <c r="K16" s="17"/>
      <c r="L16" s="16"/>
      <c r="M16" s="16"/>
      <c r="N16" s="16"/>
      <c r="O16" s="16"/>
      <c r="P16" s="16"/>
      <c r="Q16" s="16"/>
      <c r="R16" s="16"/>
      <c r="S16" s="97"/>
      <c r="T16" s="97"/>
      <c r="U16" s="97"/>
    </row>
    <row r="17" s="79" customFormat="1" ht="27" customHeight="1" spans="1:21">
      <c r="A17" s="92"/>
      <c r="B17" s="92"/>
      <c r="C17" s="92"/>
      <c r="D17" s="93"/>
      <c r="E17" s="17"/>
      <c r="F17" s="97"/>
      <c r="G17" s="97"/>
      <c r="H17" s="97"/>
      <c r="I17" s="97"/>
      <c r="J17" s="97"/>
      <c r="K17" s="17"/>
      <c r="L17" s="16"/>
      <c r="M17" s="16"/>
      <c r="N17" s="16"/>
      <c r="O17" s="16"/>
      <c r="P17" s="16"/>
      <c r="Q17" s="16"/>
      <c r="R17" s="97"/>
      <c r="S17" s="97"/>
      <c r="T17" s="97"/>
      <c r="U17" s="97"/>
    </row>
    <row r="18" s="79" customFormat="1" ht="27" customHeight="1" spans="1:21">
      <c r="A18" s="92"/>
      <c r="B18" s="92"/>
      <c r="C18" s="92"/>
      <c r="D18" s="93"/>
      <c r="E18" s="17"/>
      <c r="F18" s="17"/>
      <c r="G18" s="97"/>
      <c r="H18" s="97"/>
      <c r="I18" s="97"/>
      <c r="J18" s="97"/>
      <c r="K18" s="97"/>
      <c r="L18" s="16"/>
      <c r="M18" s="16"/>
      <c r="N18" s="16"/>
      <c r="O18" s="16"/>
      <c r="P18" s="16"/>
      <c r="Q18" s="16"/>
      <c r="R18" s="97"/>
      <c r="S18" s="97"/>
      <c r="T18" s="97"/>
      <c r="U18" s="97"/>
    </row>
    <row r="19" s="79" customFormat="1" ht="27" customHeight="1" spans="1:21">
      <c r="A19" s="92"/>
      <c r="B19" s="92"/>
      <c r="C19" s="92"/>
      <c r="D19" s="93"/>
      <c r="E19" s="17"/>
      <c r="F19" s="17"/>
      <c r="G19" s="97"/>
      <c r="H19" s="97"/>
      <c r="I19" s="97"/>
      <c r="J19" s="97"/>
      <c r="K19" s="97"/>
      <c r="L19" s="16"/>
      <c r="M19" s="16"/>
      <c r="N19" s="16"/>
      <c r="O19" s="16"/>
      <c r="P19" s="16"/>
      <c r="Q19" s="16"/>
      <c r="R19" s="97"/>
      <c r="S19" s="97"/>
      <c r="T19" s="97"/>
      <c r="U19" s="97"/>
    </row>
    <row r="20" s="79" customFormat="1" ht="27" customHeight="1" spans="1:21">
      <c r="A20" s="92"/>
      <c r="B20" s="92"/>
      <c r="C20" s="92"/>
      <c r="D20" s="87"/>
      <c r="E20" s="17"/>
      <c r="F20" s="17"/>
      <c r="G20" s="97"/>
      <c r="H20" s="97"/>
      <c r="I20" s="97"/>
      <c r="J20" s="97"/>
      <c r="K20" s="97"/>
      <c r="L20" s="16"/>
      <c r="M20" s="16"/>
      <c r="N20" s="16"/>
      <c r="O20" s="16"/>
      <c r="P20" s="16"/>
      <c r="Q20" s="16"/>
      <c r="R20" s="97"/>
      <c r="S20" s="97"/>
      <c r="T20" s="97"/>
      <c r="U20" s="97"/>
    </row>
    <row r="21" ht="27" customHeight="1" spans="1:21">
      <c r="A21" s="56"/>
      <c r="B21" s="56"/>
      <c r="C21" s="56"/>
      <c r="D21" s="56"/>
      <c r="E21" s="56"/>
      <c r="F21" s="56"/>
      <c r="G21" s="56"/>
      <c r="H21" s="56"/>
      <c r="I21" s="56"/>
      <c r="J21" s="56"/>
      <c r="K21" s="56"/>
      <c r="L21" s="56"/>
      <c r="M21" s="56"/>
      <c r="N21" s="56"/>
      <c r="O21" s="56"/>
      <c r="P21" s="56"/>
      <c r="Q21" s="56"/>
      <c r="R21" s="56"/>
      <c r="S21" s="56"/>
      <c r="T21" s="56"/>
      <c r="U21" s="56"/>
    </row>
    <row r="22" ht="27" customHeight="1" spans="1:21">
      <c r="A22" s="56"/>
      <c r="B22" s="56"/>
      <c r="C22" s="56"/>
      <c r="D22" s="56"/>
      <c r="E22" s="56"/>
      <c r="F22" s="56"/>
      <c r="G22" s="56"/>
      <c r="H22" s="56"/>
      <c r="I22" s="56"/>
      <c r="J22" s="56"/>
      <c r="K22" s="56"/>
      <c r="L22" s="56"/>
      <c r="M22" s="56"/>
      <c r="N22" s="56"/>
      <c r="O22" s="56"/>
      <c r="P22" s="56"/>
      <c r="Q22" s="56"/>
      <c r="R22" s="56"/>
      <c r="S22" s="56"/>
      <c r="T22" s="56"/>
      <c r="U22" s="56"/>
    </row>
    <row r="23" ht="27" customHeight="1" spans="1:21">
      <c r="A23" s="56"/>
      <c r="B23" s="56"/>
      <c r="C23" s="56"/>
      <c r="D23" s="56"/>
      <c r="E23" s="56"/>
      <c r="F23" s="56"/>
      <c r="G23" s="56"/>
      <c r="H23" s="56"/>
      <c r="I23" s="56"/>
      <c r="J23" s="56"/>
      <c r="K23" s="56"/>
      <c r="L23" s="56"/>
      <c r="M23" s="56"/>
      <c r="N23" s="56"/>
      <c r="O23" s="56"/>
      <c r="P23" s="56"/>
      <c r="Q23" s="56"/>
      <c r="R23" s="56"/>
      <c r="S23" s="56"/>
      <c r="T23" s="56"/>
      <c r="U23" s="56"/>
    </row>
    <row r="24" ht="27" customHeight="1" spans="1:21">
      <c r="A24" s="56"/>
      <c r="B24" s="56"/>
      <c r="C24" s="56"/>
      <c r="D24" s="56"/>
      <c r="E24" s="56"/>
      <c r="F24" s="56"/>
      <c r="G24" s="56"/>
      <c r="H24" s="56"/>
      <c r="I24" s="56"/>
      <c r="J24" s="56"/>
      <c r="K24" s="56"/>
      <c r="L24" s="56"/>
      <c r="M24" s="56"/>
      <c r="N24" s="56"/>
      <c r="O24" s="56"/>
      <c r="P24" s="56"/>
      <c r="Q24" s="56"/>
      <c r="R24" s="56"/>
      <c r="S24" s="56"/>
      <c r="T24" s="56"/>
      <c r="U24" s="56"/>
    </row>
  </sheetData>
  <mergeCells count="10">
    <mergeCell ref="T1:U1"/>
    <mergeCell ref="A3:G3"/>
    <mergeCell ref="T3:U3"/>
    <mergeCell ref="A4:C4"/>
    <mergeCell ref="F4:J4"/>
    <mergeCell ref="K4:P4"/>
    <mergeCell ref="R4:U4"/>
    <mergeCell ref="D4:D5"/>
    <mergeCell ref="E4:E5"/>
    <mergeCell ref="Q4:Q5"/>
  </mergeCells>
  <printOptions horizontalCentered="1"/>
  <pageMargins left="0.196527777777778" right="0.196527777777778" top="0.338888888888889" bottom="0.16875" header="0" footer="0"/>
  <pageSetup paperSize="9" scale="65"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showGridLines="0" showZeros="0" workbookViewId="0">
      <selection activeCell="J10" sqref="J10"/>
    </sheetView>
  </sheetViews>
  <sheetFormatPr defaultColWidth="9.16666666666667" defaultRowHeight="12.75" customHeight="1"/>
  <cols>
    <col min="1" max="1" width="11.5" customWidth="1"/>
    <col min="2" max="2" width="8.33333333333333" customWidth="1"/>
    <col min="3" max="3" width="6.66666666666667" customWidth="1"/>
    <col min="4" max="4" width="47.3333333333333" customWidth="1"/>
    <col min="5" max="5" width="17.8333333333333" customWidth="1"/>
    <col min="6" max="13" width="14" customWidth="1"/>
  </cols>
  <sheetData>
    <row r="1" ht="23.25" customHeight="1" spans="1:13">
      <c r="A1" s="2" t="s">
        <v>187</v>
      </c>
      <c r="B1" s="119"/>
      <c r="C1" s="119"/>
      <c r="D1" s="120"/>
      <c r="E1" s="139"/>
      <c r="F1" s="139"/>
      <c r="G1" s="139"/>
      <c r="H1" s="139"/>
      <c r="I1" s="139"/>
      <c r="J1" s="139"/>
      <c r="K1" s="139"/>
      <c r="L1" s="146"/>
      <c r="M1" s="146"/>
    </row>
    <row r="2" ht="23.25" customHeight="1" spans="1:13">
      <c r="A2" s="144" t="s">
        <v>188</v>
      </c>
      <c r="B2" s="144"/>
      <c r="C2" s="144"/>
      <c r="D2" s="144"/>
      <c r="E2" s="144"/>
      <c r="F2" s="144"/>
      <c r="G2" s="144"/>
      <c r="H2" s="144"/>
      <c r="I2" s="144"/>
      <c r="J2" s="144"/>
      <c r="K2" s="144"/>
      <c r="L2" s="144"/>
      <c r="M2" s="144"/>
    </row>
    <row r="3" ht="23.25" customHeight="1" spans="1:13">
      <c r="A3" s="121" t="s">
        <v>2</v>
      </c>
      <c r="B3" s="122"/>
      <c r="C3" s="122"/>
      <c r="D3" s="122"/>
      <c r="E3" s="122"/>
      <c r="F3" s="122"/>
      <c r="G3" s="122"/>
      <c r="H3" s="139"/>
      <c r="I3" s="139"/>
      <c r="J3" s="139"/>
      <c r="K3" s="139"/>
      <c r="L3" s="147" t="s">
        <v>84</v>
      </c>
      <c r="M3" s="147"/>
    </row>
    <row r="4" ht="23.25" customHeight="1" spans="1:13">
      <c r="A4" s="62" t="s">
        <v>140</v>
      </c>
      <c r="B4" s="62"/>
      <c r="C4" s="62"/>
      <c r="D4" s="26" t="s">
        <v>156</v>
      </c>
      <c r="E4" s="62" t="s">
        <v>157</v>
      </c>
      <c r="F4" s="67" t="s">
        <v>158</v>
      </c>
      <c r="G4" s="67"/>
      <c r="H4" s="67"/>
      <c r="I4" s="67"/>
      <c r="J4" s="67"/>
      <c r="K4" s="67" t="s">
        <v>162</v>
      </c>
      <c r="L4" s="67"/>
      <c r="M4" s="67"/>
    </row>
    <row r="5" ht="36.75" customHeight="1" spans="1:13">
      <c r="A5" s="67" t="s">
        <v>113</v>
      </c>
      <c r="B5" s="67" t="s">
        <v>114</v>
      </c>
      <c r="C5" s="67" t="s">
        <v>115</v>
      </c>
      <c r="D5" s="9"/>
      <c r="E5" s="67"/>
      <c r="F5" s="67" t="s">
        <v>105</v>
      </c>
      <c r="G5" s="67" t="s">
        <v>189</v>
      </c>
      <c r="H5" s="67" t="s">
        <v>173</v>
      </c>
      <c r="I5" s="67" t="s">
        <v>174</v>
      </c>
      <c r="J5" s="67" t="s">
        <v>175</v>
      </c>
      <c r="K5" s="67" t="s">
        <v>105</v>
      </c>
      <c r="L5" s="67" t="s">
        <v>143</v>
      </c>
      <c r="M5" s="67" t="s">
        <v>190</v>
      </c>
    </row>
    <row r="6" ht="27" customHeight="1" spans="1:13">
      <c r="A6" s="86"/>
      <c r="B6" s="86"/>
      <c r="C6" s="86"/>
      <c r="D6" s="87" t="s">
        <v>105</v>
      </c>
      <c r="E6" s="16">
        <f t="shared" ref="E6:J6" si="0">SUM(E7:E14)</f>
        <v>442.2</v>
      </c>
      <c r="F6" s="16">
        <f t="shared" si="0"/>
        <v>442.2</v>
      </c>
      <c r="G6" s="16">
        <f t="shared" si="0"/>
        <v>318.29</v>
      </c>
      <c r="H6" s="16">
        <f t="shared" si="0"/>
        <v>108.53</v>
      </c>
      <c r="I6" s="16">
        <f t="shared" si="0"/>
        <v>15.38</v>
      </c>
      <c r="J6" s="16">
        <f t="shared" si="0"/>
        <v>0</v>
      </c>
      <c r="K6" s="16"/>
      <c r="L6" s="16"/>
      <c r="M6" s="16"/>
    </row>
    <row r="7" ht="27" customHeight="1" spans="1:13">
      <c r="A7" s="84">
        <v>201</v>
      </c>
      <c r="B7" s="92" t="s">
        <v>132</v>
      </c>
      <c r="C7" s="92" t="s">
        <v>124</v>
      </c>
      <c r="D7" s="127" t="s">
        <v>118</v>
      </c>
      <c r="E7" s="16">
        <f>SUM(F7+K7)</f>
        <v>189.64</v>
      </c>
      <c r="F7" s="16">
        <f t="shared" ref="F7:F14" si="1">SUM(G7:J7)</f>
        <v>189.64</v>
      </c>
      <c r="G7" s="179">
        <v>133.82</v>
      </c>
      <c r="H7" s="194">
        <v>50.48</v>
      </c>
      <c r="I7" s="194">
        <v>5.34</v>
      </c>
      <c r="J7" s="16"/>
      <c r="K7" s="16"/>
      <c r="L7" s="16"/>
      <c r="M7" s="16"/>
    </row>
    <row r="8" ht="27" customHeight="1" spans="1:13">
      <c r="A8" s="92" t="s">
        <v>119</v>
      </c>
      <c r="B8" s="92" t="s">
        <v>120</v>
      </c>
      <c r="C8" s="92" t="s">
        <v>121</v>
      </c>
      <c r="D8" s="93" t="s">
        <v>122</v>
      </c>
      <c r="E8" s="16">
        <f t="shared" ref="E8:E20" si="2">SUM(F8+K8)</f>
        <v>38.3</v>
      </c>
      <c r="F8" s="16">
        <f t="shared" si="1"/>
        <v>38.3</v>
      </c>
      <c r="G8" s="179">
        <v>28.01</v>
      </c>
      <c r="H8" s="181">
        <v>8.75</v>
      </c>
      <c r="I8" s="181">
        <v>1.54</v>
      </c>
      <c r="J8" s="16"/>
      <c r="K8" s="16"/>
      <c r="L8" s="16"/>
      <c r="M8" s="16"/>
    </row>
    <row r="9" s="79" customFormat="1" ht="27" customHeight="1" spans="1:13">
      <c r="A9" s="92" t="s">
        <v>123</v>
      </c>
      <c r="B9" s="92" t="s">
        <v>124</v>
      </c>
      <c r="C9" s="92" t="s">
        <v>124</v>
      </c>
      <c r="D9" s="93" t="s">
        <v>118</v>
      </c>
      <c r="E9" s="16">
        <f t="shared" si="2"/>
        <v>18.87</v>
      </c>
      <c r="F9" s="16">
        <f t="shared" si="1"/>
        <v>18.87</v>
      </c>
      <c r="G9" s="179">
        <v>13.92</v>
      </c>
      <c r="H9" s="181">
        <v>4.33</v>
      </c>
      <c r="I9" s="181">
        <v>0.62</v>
      </c>
      <c r="J9" s="16"/>
      <c r="K9" s="16"/>
      <c r="L9" s="16"/>
      <c r="M9" s="97"/>
    </row>
    <row r="10" s="79" customFormat="1" ht="27" customHeight="1" spans="1:13">
      <c r="A10" s="92" t="s">
        <v>125</v>
      </c>
      <c r="B10" s="92" t="s">
        <v>121</v>
      </c>
      <c r="C10" s="92" t="s">
        <v>124</v>
      </c>
      <c r="D10" s="93" t="s">
        <v>126</v>
      </c>
      <c r="E10" s="16">
        <f t="shared" si="2"/>
        <v>47.93</v>
      </c>
      <c r="F10" s="16">
        <f t="shared" si="1"/>
        <v>47.93</v>
      </c>
      <c r="G10" s="179">
        <v>34.97</v>
      </c>
      <c r="H10" s="179">
        <v>10.98</v>
      </c>
      <c r="I10" s="179">
        <v>1.98</v>
      </c>
      <c r="J10" s="97"/>
      <c r="K10" s="97"/>
      <c r="L10" s="97"/>
      <c r="M10" s="97"/>
    </row>
    <row r="11" s="79" customFormat="1" ht="27" customHeight="1" spans="1:13">
      <c r="A11" s="92" t="s">
        <v>127</v>
      </c>
      <c r="B11" s="92" t="s">
        <v>124</v>
      </c>
      <c r="C11" s="92" t="s">
        <v>128</v>
      </c>
      <c r="D11" s="93" t="s">
        <v>129</v>
      </c>
      <c r="E11" s="16">
        <f t="shared" si="2"/>
        <v>68.96</v>
      </c>
      <c r="F11" s="16">
        <f t="shared" si="1"/>
        <v>68.96</v>
      </c>
      <c r="G11" s="179">
        <v>50.15</v>
      </c>
      <c r="H11" s="181">
        <v>15.84</v>
      </c>
      <c r="I11" s="181">
        <v>2.97</v>
      </c>
      <c r="J11" s="97"/>
      <c r="K11" s="97"/>
      <c r="L11" s="97"/>
      <c r="M11" s="97"/>
    </row>
    <row r="12" s="79" customFormat="1" ht="27" customHeight="1" spans="1:13">
      <c r="A12" s="92" t="s">
        <v>127</v>
      </c>
      <c r="B12" s="92" t="s">
        <v>130</v>
      </c>
      <c r="C12" s="92" t="s">
        <v>128</v>
      </c>
      <c r="D12" s="93" t="s">
        <v>131</v>
      </c>
      <c r="E12" s="16">
        <f t="shared" si="2"/>
        <v>30.91</v>
      </c>
      <c r="F12" s="16">
        <f t="shared" si="1"/>
        <v>30.91</v>
      </c>
      <c r="G12" s="179">
        <v>22.39</v>
      </c>
      <c r="H12" s="181">
        <v>7.15</v>
      </c>
      <c r="I12" s="181">
        <v>1.37</v>
      </c>
      <c r="J12" s="97"/>
      <c r="K12" s="97"/>
      <c r="L12" s="97"/>
      <c r="M12" s="97"/>
    </row>
    <row r="13" s="79" customFormat="1" ht="27" customHeight="1" spans="1:13">
      <c r="A13" s="92" t="s">
        <v>127</v>
      </c>
      <c r="B13" s="92" t="s">
        <v>132</v>
      </c>
      <c r="C13" s="92" t="s">
        <v>128</v>
      </c>
      <c r="D13" s="93" t="s">
        <v>133</v>
      </c>
      <c r="E13" s="16">
        <f t="shared" si="2"/>
        <v>29.87</v>
      </c>
      <c r="F13" s="16">
        <f t="shared" si="1"/>
        <v>29.87</v>
      </c>
      <c r="G13" s="179">
        <v>21.85</v>
      </c>
      <c r="H13" s="181">
        <v>6.94</v>
      </c>
      <c r="I13" s="181">
        <v>1.08</v>
      </c>
      <c r="J13" s="97"/>
      <c r="K13" s="97"/>
      <c r="L13" s="97"/>
      <c r="M13" s="97"/>
    </row>
    <row r="14" s="79" customFormat="1" ht="27" customHeight="1" spans="1:13">
      <c r="A14" s="92" t="s">
        <v>134</v>
      </c>
      <c r="B14" s="92" t="s">
        <v>124</v>
      </c>
      <c r="C14" s="92" t="s">
        <v>135</v>
      </c>
      <c r="D14" s="93" t="s">
        <v>129</v>
      </c>
      <c r="E14" s="16">
        <f t="shared" si="2"/>
        <v>17.72</v>
      </c>
      <c r="F14" s="16">
        <f t="shared" si="1"/>
        <v>17.72</v>
      </c>
      <c r="G14" s="179">
        <v>13.18</v>
      </c>
      <c r="H14" s="179">
        <v>4.06</v>
      </c>
      <c r="I14" s="179">
        <v>0.48</v>
      </c>
      <c r="J14" s="97"/>
      <c r="K14" s="97"/>
      <c r="L14" s="97"/>
      <c r="M14" s="97"/>
    </row>
    <row r="15" s="79" customFormat="1" ht="27" customHeight="1" spans="1:13">
      <c r="A15" s="92"/>
      <c r="B15" s="92"/>
      <c r="C15" s="92"/>
      <c r="D15" s="93"/>
      <c r="E15" s="16">
        <f t="shared" si="2"/>
        <v>0</v>
      </c>
      <c r="F15" s="16"/>
      <c r="G15" s="16"/>
      <c r="H15" s="17"/>
      <c r="I15" s="16"/>
      <c r="J15" s="16"/>
      <c r="K15" s="97"/>
      <c r="L15" s="97"/>
      <c r="M15" s="97"/>
    </row>
    <row r="16" s="79" customFormat="1" ht="27" customHeight="1" spans="1:13">
      <c r="A16" s="92"/>
      <c r="B16" s="92"/>
      <c r="C16" s="92"/>
      <c r="D16" s="93"/>
      <c r="E16" s="16">
        <f t="shared" si="2"/>
        <v>0</v>
      </c>
      <c r="F16" s="16"/>
      <c r="G16" s="16"/>
      <c r="H16" s="17"/>
      <c r="I16" s="16"/>
      <c r="J16" s="16"/>
      <c r="K16" s="97"/>
      <c r="L16" s="97"/>
      <c r="M16" s="97"/>
    </row>
    <row r="17" s="79" customFormat="1" ht="27" customHeight="1" spans="1:13">
      <c r="A17" s="92"/>
      <c r="B17" s="92"/>
      <c r="C17" s="92"/>
      <c r="D17" s="93"/>
      <c r="E17" s="16">
        <f t="shared" si="2"/>
        <v>0</v>
      </c>
      <c r="F17" s="16"/>
      <c r="G17" s="16"/>
      <c r="H17" s="17"/>
      <c r="I17" s="16"/>
      <c r="J17" s="16"/>
      <c r="K17" s="97"/>
      <c r="L17" s="97"/>
      <c r="M17" s="97"/>
    </row>
    <row r="18" ht="27" customHeight="1" spans="1:13">
      <c r="A18" s="86"/>
      <c r="B18" s="86"/>
      <c r="C18" s="86"/>
      <c r="D18" s="87"/>
      <c r="E18" s="16">
        <f t="shared" si="2"/>
        <v>0</v>
      </c>
      <c r="F18" s="78"/>
      <c r="G18" s="78"/>
      <c r="H18" s="78"/>
      <c r="I18" s="78"/>
      <c r="J18" s="78"/>
      <c r="K18" s="78"/>
      <c r="L18" s="78"/>
      <c r="M18" s="78"/>
    </row>
    <row r="19" ht="27" customHeight="1" spans="1:13">
      <c r="A19" s="86"/>
      <c r="B19" s="86"/>
      <c r="C19" s="86"/>
      <c r="D19" s="87"/>
      <c r="E19" s="16">
        <f t="shared" si="2"/>
        <v>0</v>
      </c>
      <c r="F19" s="78"/>
      <c r="G19" s="78"/>
      <c r="H19" s="78"/>
      <c r="I19" s="78"/>
      <c r="J19" s="78"/>
      <c r="K19" s="78"/>
      <c r="L19" s="78"/>
      <c r="M19" s="78"/>
    </row>
    <row r="20" ht="27" customHeight="1" spans="1:13">
      <c r="A20" s="86"/>
      <c r="B20" s="86"/>
      <c r="C20" s="86"/>
      <c r="D20" s="87"/>
      <c r="E20" s="16">
        <f t="shared" si="2"/>
        <v>0</v>
      </c>
      <c r="F20" s="78"/>
      <c r="G20" s="78"/>
      <c r="H20" s="78"/>
      <c r="I20" s="78"/>
      <c r="J20" s="78"/>
      <c r="K20" s="78"/>
      <c r="L20" s="78"/>
      <c r="M20" s="78"/>
    </row>
    <row r="21" ht="27" customHeight="1" spans="1:13">
      <c r="A21" s="56"/>
      <c r="B21" s="56"/>
      <c r="C21" s="56"/>
      <c r="D21" s="56"/>
      <c r="E21" s="56"/>
      <c r="F21" s="56"/>
      <c r="G21" s="56"/>
      <c r="H21" s="56"/>
      <c r="I21" s="56"/>
      <c r="J21" s="56"/>
      <c r="K21" s="56"/>
      <c r="L21" s="56"/>
      <c r="M21" s="56"/>
    </row>
  </sheetData>
  <mergeCells count="8">
    <mergeCell ref="L1:M1"/>
    <mergeCell ref="A3:G3"/>
    <mergeCell ref="L3:M3"/>
    <mergeCell ref="A4:C4"/>
    <mergeCell ref="F4:J4"/>
    <mergeCell ref="K4:M4"/>
    <mergeCell ref="D4:D5"/>
    <mergeCell ref="E4:E5"/>
  </mergeCells>
  <printOptions horizontalCentered="1"/>
  <pageMargins left="0.196527777777778" right="0.196527777777778" top="0.786805555555556" bottom="0.590277777777778" header="0" footer="0"/>
  <pageSetup paperSize="9" scale="85"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4"/>
  <sheetViews>
    <sheetView showGridLines="0" showZeros="0" topLeftCell="C3" workbookViewId="0">
      <pane xSplit="2" ySplit="4" topLeftCell="E7" activePane="bottomRight" state="frozen"/>
      <selection/>
      <selection pane="topRight"/>
      <selection pane="bottomLeft"/>
      <selection pane="bottomRight" activeCell="L14" sqref="L14"/>
    </sheetView>
  </sheetViews>
  <sheetFormatPr defaultColWidth="9.16666666666667" defaultRowHeight="12.75" customHeight="1"/>
  <cols>
    <col min="1" max="1" width="10.3333333333333" customWidth="1"/>
    <col min="2" max="3" width="6.5" customWidth="1"/>
    <col min="4" max="4" width="25.6666666666667" customWidth="1"/>
    <col min="5" max="5" width="13.1666666666667" customWidth="1"/>
    <col min="6" max="22" width="10.6666666666667" customWidth="1"/>
    <col min="23" max="23" width="11.3333333333333" customWidth="1"/>
    <col min="24" max="25" width="10.6666666666667" customWidth="1"/>
  </cols>
  <sheetData>
    <row r="1" ht="22.5" customHeight="1" spans="1:26">
      <c r="A1" s="2" t="s">
        <v>191</v>
      </c>
      <c r="B1" s="119"/>
      <c r="C1" s="119"/>
      <c r="D1" s="120"/>
      <c r="E1" s="139"/>
      <c r="F1" s="139"/>
      <c r="G1" s="139"/>
      <c r="H1" s="139"/>
      <c r="I1" s="139"/>
      <c r="J1" s="139"/>
      <c r="K1" s="139"/>
      <c r="L1" s="139"/>
      <c r="M1" s="139"/>
      <c r="N1" s="139"/>
      <c r="O1" s="139"/>
      <c r="P1" s="139"/>
      <c r="Q1" s="139"/>
      <c r="R1" s="139"/>
      <c r="S1" s="139"/>
      <c r="T1" s="139"/>
      <c r="U1" s="139"/>
      <c r="V1" s="139"/>
      <c r="W1" s="139"/>
      <c r="X1" s="146"/>
      <c r="Y1" s="146"/>
      <c r="Z1" s="56"/>
    </row>
    <row r="2" ht="22.5" customHeight="1" spans="1:26">
      <c r="A2" s="144" t="s">
        <v>192</v>
      </c>
      <c r="B2" s="144"/>
      <c r="C2" s="144"/>
      <c r="D2" s="144"/>
      <c r="E2" s="144"/>
      <c r="F2" s="144"/>
      <c r="G2" s="144"/>
      <c r="H2" s="144"/>
      <c r="I2" s="144"/>
      <c r="J2" s="144"/>
      <c r="K2" s="144"/>
      <c r="L2" s="144"/>
      <c r="M2" s="144"/>
      <c r="N2" s="144"/>
      <c r="O2" s="144"/>
      <c r="P2" s="144"/>
      <c r="Q2" s="144"/>
      <c r="R2" s="144"/>
      <c r="S2" s="144"/>
      <c r="T2" s="144"/>
      <c r="U2" s="144"/>
      <c r="V2" s="144"/>
      <c r="W2" s="144"/>
      <c r="X2" s="144"/>
      <c r="Y2" s="144"/>
      <c r="Z2" s="56"/>
    </row>
    <row r="3" ht="22.5" customHeight="1" spans="1:26">
      <c r="A3" s="190" t="s">
        <v>2</v>
      </c>
      <c r="B3" s="191"/>
      <c r="C3" s="191"/>
      <c r="D3" s="191"/>
      <c r="E3" s="191"/>
      <c r="F3" s="191"/>
      <c r="G3" s="191"/>
      <c r="H3" s="191"/>
      <c r="I3" s="139"/>
      <c r="J3" s="139"/>
      <c r="K3" s="139"/>
      <c r="L3" s="139"/>
      <c r="M3" s="139"/>
      <c r="N3" s="139"/>
      <c r="O3" s="139"/>
      <c r="P3" s="139"/>
      <c r="Q3" s="139"/>
      <c r="R3" s="139"/>
      <c r="S3" s="139"/>
      <c r="T3" s="139"/>
      <c r="U3" s="139"/>
      <c r="V3" s="139"/>
      <c r="W3" s="139"/>
      <c r="X3" s="152" t="s">
        <v>84</v>
      </c>
      <c r="Y3" s="152"/>
      <c r="Z3" s="56"/>
    </row>
    <row r="4" ht="22.5" customHeight="1" spans="1:26">
      <c r="A4" s="149" t="s">
        <v>140</v>
      </c>
      <c r="B4" s="150"/>
      <c r="C4" s="150"/>
      <c r="D4" s="26" t="s">
        <v>112</v>
      </c>
      <c r="E4" s="151" t="s">
        <v>193</v>
      </c>
      <c r="F4" s="62" t="s">
        <v>194</v>
      </c>
      <c r="G4" s="62" t="s">
        <v>195</v>
      </c>
      <c r="H4" s="62" t="s">
        <v>196</v>
      </c>
      <c r="I4" s="67" t="s">
        <v>197</v>
      </c>
      <c r="J4" s="67" t="s">
        <v>198</v>
      </c>
      <c r="K4" s="67" t="s">
        <v>199</v>
      </c>
      <c r="L4" s="67" t="s">
        <v>200</v>
      </c>
      <c r="M4" s="67" t="s">
        <v>201</v>
      </c>
      <c r="N4" s="67" t="s">
        <v>202</v>
      </c>
      <c r="O4" s="113" t="s">
        <v>203</v>
      </c>
      <c r="P4" s="67" t="s">
        <v>204</v>
      </c>
      <c r="Q4" s="67" t="s">
        <v>205</v>
      </c>
      <c r="R4" s="67" t="s">
        <v>206</v>
      </c>
      <c r="S4" s="113" t="s">
        <v>207</v>
      </c>
      <c r="T4" s="67" t="s">
        <v>208</v>
      </c>
      <c r="U4" s="67" t="s">
        <v>209</v>
      </c>
      <c r="V4" s="67" t="s">
        <v>210</v>
      </c>
      <c r="W4" s="67" t="s">
        <v>211</v>
      </c>
      <c r="X4" s="67" t="s">
        <v>212</v>
      </c>
      <c r="Y4" s="67" t="s">
        <v>213</v>
      </c>
      <c r="Z4" s="54"/>
    </row>
    <row r="5" ht="39" customHeight="1" spans="1:26">
      <c r="A5" s="102" t="s">
        <v>113</v>
      </c>
      <c r="B5" s="102" t="s">
        <v>114</v>
      </c>
      <c r="C5" s="102" t="s">
        <v>115</v>
      </c>
      <c r="D5" s="116"/>
      <c r="E5" s="124"/>
      <c r="F5" s="67"/>
      <c r="G5" s="67"/>
      <c r="H5" s="67"/>
      <c r="I5" s="67"/>
      <c r="J5" s="67"/>
      <c r="K5" s="67"/>
      <c r="L5" s="67"/>
      <c r="M5" s="67"/>
      <c r="N5" s="67"/>
      <c r="O5" s="113"/>
      <c r="P5" s="67"/>
      <c r="Q5" s="67"/>
      <c r="R5" s="67"/>
      <c r="S5" s="113"/>
      <c r="T5" s="67"/>
      <c r="U5" s="67"/>
      <c r="V5" s="67"/>
      <c r="W5" s="67"/>
      <c r="X5" s="67"/>
      <c r="Y5" s="67"/>
      <c r="Z5" s="54"/>
    </row>
    <row r="6" s="1" customFormat="1" ht="27" customHeight="1" spans="1:26">
      <c r="A6" s="86"/>
      <c r="B6" s="86"/>
      <c r="C6" s="86"/>
      <c r="D6" s="87" t="s">
        <v>105</v>
      </c>
      <c r="E6" s="16">
        <f>SUM(E7:E14)</f>
        <v>926.89</v>
      </c>
      <c r="F6" s="16">
        <f t="shared" ref="F6:Y6" si="0">SUM(F7:F14)</f>
        <v>8</v>
      </c>
      <c r="G6" s="16">
        <f t="shared" si="0"/>
        <v>28.74</v>
      </c>
      <c r="H6" s="16">
        <f t="shared" si="0"/>
        <v>6.5</v>
      </c>
      <c r="I6" s="16">
        <f t="shared" si="0"/>
        <v>10.5</v>
      </c>
      <c r="J6" s="16">
        <f t="shared" si="0"/>
        <v>1.1</v>
      </c>
      <c r="K6" s="16">
        <f t="shared" si="0"/>
        <v>0</v>
      </c>
      <c r="L6" s="16">
        <f t="shared" si="0"/>
        <v>0</v>
      </c>
      <c r="M6" s="16">
        <f t="shared" si="0"/>
        <v>16</v>
      </c>
      <c r="N6" s="16">
        <f t="shared" si="0"/>
        <v>297.77</v>
      </c>
      <c r="O6" s="16">
        <f t="shared" si="0"/>
        <v>0</v>
      </c>
      <c r="P6" s="16">
        <f t="shared" si="0"/>
        <v>18</v>
      </c>
      <c r="Q6" s="16">
        <f t="shared" si="0"/>
        <v>4</v>
      </c>
      <c r="R6" s="16">
        <f t="shared" si="0"/>
        <v>13</v>
      </c>
      <c r="S6" s="16">
        <f t="shared" si="0"/>
        <v>356</v>
      </c>
      <c r="T6" s="16">
        <f t="shared" si="0"/>
        <v>2.42</v>
      </c>
      <c r="U6" s="16">
        <f t="shared" si="0"/>
        <v>0</v>
      </c>
      <c r="V6" s="16">
        <f t="shared" si="0"/>
        <v>30</v>
      </c>
      <c r="W6" s="16">
        <f t="shared" si="0"/>
        <v>32</v>
      </c>
      <c r="X6" s="16">
        <f t="shared" si="0"/>
        <v>0</v>
      </c>
      <c r="Y6" s="16">
        <f t="shared" si="0"/>
        <v>102.86</v>
      </c>
      <c r="Z6" s="54"/>
    </row>
    <row r="7" ht="27" customHeight="1" spans="1:26">
      <c r="A7" s="178" t="s">
        <v>168</v>
      </c>
      <c r="B7" s="178" t="s">
        <v>132</v>
      </c>
      <c r="C7" s="92" t="s">
        <v>124</v>
      </c>
      <c r="D7" s="93" t="s">
        <v>118</v>
      </c>
      <c r="E7" s="16">
        <f>SUM(F7:Y7)</f>
        <v>682.9</v>
      </c>
      <c r="F7" s="179">
        <v>5</v>
      </c>
      <c r="G7" s="179">
        <v>9</v>
      </c>
      <c r="H7" s="179">
        <v>3.5</v>
      </c>
      <c r="I7" s="179">
        <v>10.5</v>
      </c>
      <c r="J7" s="179"/>
      <c r="K7" s="179"/>
      <c r="L7" s="179"/>
      <c r="M7" s="179">
        <v>7</v>
      </c>
      <c r="N7" s="179">
        <v>203</v>
      </c>
      <c r="O7" s="179"/>
      <c r="P7" s="179">
        <v>4.6</v>
      </c>
      <c r="Q7" s="179">
        <v>0.9</v>
      </c>
      <c r="R7" s="179">
        <v>13</v>
      </c>
      <c r="S7" s="179">
        <v>320</v>
      </c>
      <c r="T7" s="179"/>
      <c r="U7" s="179"/>
      <c r="V7" s="179">
        <v>30</v>
      </c>
      <c r="W7" s="179">
        <v>32</v>
      </c>
      <c r="X7" s="179"/>
      <c r="Y7" s="179">
        <v>44.4</v>
      </c>
      <c r="Z7" s="56"/>
    </row>
    <row r="8" ht="27" customHeight="1" spans="1:26">
      <c r="A8" s="92" t="s">
        <v>119</v>
      </c>
      <c r="B8" s="92" t="s">
        <v>120</v>
      </c>
      <c r="C8" s="92" t="s">
        <v>121</v>
      </c>
      <c r="D8" s="93" t="s">
        <v>122</v>
      </c>
      <c r="E8" s="16">
        <f t="shared" ref="E8:E14" si="1">SUM(F8:Y8)</f>
        <v>11.9</v>
      </c>
      <c r="F8" s="180">
        <v>0.5</v>
      </c>
      <c r="G8" s="179"/>
      <c r="H8" s="179"/>
      <c r="I8" s="179"/>
      <c r="J8" s="180">
        <v>1.1</v>
      </c>
      <c r="K8" s="179"/>
      <c r="L8" s="179"/>
      <c r="M8" s="179"/>
      <c r="N8" s="180">
        <v>2</v>
      </c>
      <c r="O8" s="179"/>
      <c r="P8" s="180">
        <v>1.5</v>
      </c>
      <c r="Q8" s="180">
        <v>2.1</v>
      </c>
      <c r="R8" s="179"/>
      <c r="S8" s="179"/>
      <c r="T8" s="180">
        <v>0.2</v>
      </c>
      <c r="U8" s="179"/>
      <c r="V8" s="179"/>
      <c r="W8" s="179"/>
      <c r="X8" s="179"/>
      <c r="Y8" s="180">
        <v>4.5</v>
      </c>
      <c r="Z8" s="56"/>
    </row>
    <row r="9" ht="27" customHeight="1" spans="1:26">
      <c r="A9" s="92" t="s">
        <v>123</v>
      </c>
      <c r="B9" s="92" t="s">
        <v>124</v>
      </c>
      <c r="C9" s="92" t="s">
        <v>124</v>
      </c>
      <c r="D9" s="93" t="s">
        <v>118</v>
      </c>
      <c r="E9" s="16">
        <f t="shared" si="1"/>
        <v>15.63</v>
      </c>
      <c r="F9" s="179">
        <v>0.3</v>
      </c>
      <c r="G9" s="179">
        <v>2</v>
      </c>
      <c r="H9" s="179"/>
      <c r="I9" s="179"/>
      <c r="J9" s="179"/>
      <c r="K9" s="179"/>
      <c r="L9" s="179"/>
      <c r="M9" s="180">
        <v>1</v>
      </c>
      <c r="N9" s="180">
        <v>8.91</v>
      </c>
      <c r="O9" s="179"/>
      <c r="P9" s="180">
        <v>1.2</v>
      </c>
      <c r="Q9" s="193"/>
      <c r="R9" s="179"/>
      <c r="S9" s="179"/>
      <c r="T9" s="180">
        <v>0.12</v>
      </c>
      <c r="U9" s="179"/>
      <c r="V9" s="179"/>
      <c r="W9" s="179"/>
      <c r="X9" s="179"/>
      <c r="Y9" s="180">
        <v>2.1</v>
      </c>
      <c r="Z9" s="56"/>
    </row>
    <row r="10" ht="27" customHeight="1" spans="1:26">
      <c r="A10" s="92" t="s">
        <v>125</v>
      </c>
      <c r="B10" s="92" t="s">
        <v>121</v>
      </c>
      <c r="C10" s="92" t="s">
        <v>124</v>
      </c>
      <c r="D10" s="93" t="s">
        <v>126</v>
      </c>
      <c r="E10" s="16">
        <f t="shared" si="1"/>
        <v>32.5</v>
      </c>
      <c r="F10" s="180">
        <v>0.7</v>
      </c>
      <c r="G10" s="179">
        <v>3</v>
      </c>
      <c r="H10" s="179"/>
      <c r="I10" s="179"/>
      <c r="J10" s="179"/>
      <c r="K10" s="179"/>
      <c r="L10" s="179"/>
      <c r="M10" s="180">
        <v>1</v>
      </c>
      <c r="N10" s="180">
        <v>7.7</v>
      </c>
      <c r="O10" s="179"/>
      <c r="P10" s="180">
        <v>1.2</v>
      </c>
      <c r="Q10" s="180">
        <v>1</v>
      </c>
      <c r="R10" s="179"/>
      <c r="S10" s="180">
        <v>6</v>
      </c>
      <c r="T10" s="180">
        <v>0.3</v>
      </c>
      <c r="U10" s="179"/>
      <c r="V10" s="179"/>
      <c r="W10" s="179"/>
      <c r="X10" s="179"/>
      <c r="Y10" s="180">
        <v>11.6</v>
      </c>
      <c r="Z10" s="56"/>
    </row>
    <row r="11" ht="27" customHeight="1" spans="1:26">
      <c r="A11" s="92" t="s">
        <v>127</v>
      </c>
      <c r="B11" s="92" t="s">
        <v>124</v>
      </c>
      <c r="C11" s="92" t="s">
        <v>128</v>
      </c>
      <c r="D11" s="93" t="s">
        <v>129</v>
      </c>
      <c r="E11" s="16">
        <f t="shared" si="1"/>
        <v>72.16</v>
      </c>
      <c r="F11" s="180">
        <v>0.5</v>
      </c>
      <c r="G11" s="179">
        <v>10</v>
      </c>
      <c r="H11" s="179"/>
      <c r="I11" s="179"/>
      <c r="J11" s="179"/>
      <c r="K11" s="179"/>
      <c r="L11" s="179"/>
      <c r="M11" s="180">
        <v>2</v>
      </c>
      <c r="N11" s="180">
        <v>21.16</v>
      </c>
      <c r="O11" s="179"/>
      <c r="P11" s="180">
        <v>5</v>
      </c>
      <c r="Q11" s="179"/>
      <c r="R11" s="179"/>
      <c r="S11" s="180">
        <v>15</v>
      </c>
      <c r="T11" s="180">
        <v>1</v>
      </c>
      <c r="U11" s="179"/>
      <c r="V11" s="179"/>
      <c r="W11" s="179"/>
      <c r="X11" s="179"/>
      <c r="Y11" s="180">
        <v>17.5</v>
      </c>
      <c r="Z11" s="56"/>
    </row>
    <row r="12" ht="27" customHeight="1" spans="1:26">
      <c r="A12" s="92" t="s">
        <v>127</v>
      </c>
      <c r="B12" s="92" t="s">
        <v>130</v>
      </c>
      <c r="C12" s="92" t="s">
        <v>128</v>
      </c>
      <c r="D12" s="93" t="s">
        <v>131</v>
      </c>
      <c r="E12" s="16">
        <f t="shared" si="1"/>
        <v>53.5</v>
      </c>
      <c r="F12" s="180">
        <v>1</v>
      </c>
      <c r="G12" s="180">
        <v>2</v>
      </c>
      <c r="H12" s="180">
        <v>3</v>
      </c>
      <c r="I12" s="179"/>
      <c r="J12" s="179"/>
      <c r="K12" s="179"/>
      <c r="L12" s="179"/>
      <c r="M12" s="180">
        <v>2</v>
      </c>
      <c r="N12" s="180">
        <v>28</v>
      </c>
      <c r="O12" s="179"/>
      <c r="P12" s="180">
        <v>2</v>
      </c>
      <c r="Q12" s="179"/>
      <c r="R12" s="179"/>
      <c r="S12" s="180">
        <v>10</v>
      </c>
      <c r="T12" s="179">
        <v>0.5</v>
      </c>
      <c r="U12" s="179"/>
      <c r="V12" s="179"/>
      <c r="W12" s="179"/>
      <c r="X12" s="179"/>
      <c r="Y12" s="180">
        <v>5</v>
      </c>
      <c r="Z12" s="56"/>
    </row>
    <row r="13" ht="27" customHeight="1" spans="1:26">
      <c r="A13" s="86" t="s">
        <v>127</v>
      </c>
      <c r="B13" s="86" t="s">
        <v>132</v>
      </c>
      <c r="C13" s="86" t="s">
        <v>128</v>
      </c>
      <c r="D13" s="87" t="s">
        <v>133</v>
      </c>
      <c r="E13" s="16">
        <f t="shared" si="1"/>
        <v>54.5</v>
      </c>
      <c r="F13" s="192"/>
      <c r="G13" s="180">
        <v>2</v>
      </c>
      <c r="H13" s="188"/>
      <c r="I13" s="188"/>
      <c r="J13" s="188"/>
      <c r="K13" s="188"/>
      <c r="L13" s="188"/>
      <c r="M13" s="180">
        <v>2</v>
      </c>
      <c r="N13" s="180">
        <v>27</v>
      </c>
      <c r="O13" s="188"/>
      <c r="P13" s="180">
        <v>1.5</v>
      </c>
      <c r="Q13" s="188"/>
      <c r="R13" s="188"/>
      <c r="S13" s="180">
        <v>5</v>
      </c>
      <c r="T13" s="188"/>
      <c r="U13" s="188"/>
      <c r="V13" s="188"/>
      <c r="W13" s="188"/>
      <c r="X13" s="188"/>
      <c r="Y13" s="180">
        <v>17</v>
      </c>
      <c r="Z13" s="56"/>
    </row>
    <row r="14" ht="27" customHeight="1" spans="1:26">
      <c r="A14" s="86" t="s">
        <v>134</v>
      </c>
      <c r="B14" s="86" t="s">
        <v>124</v>
      </c>
      <c r="C14" s="86" t="s">
        <v>135</v>
      </c>
      <c r="D14" s="87" t="s">
        <v>129</v>
      </c>
      <c r="E14" s="16">
        <f t="shared" si="1"/>
        <v>3.8</v>
      </c>
      <c r="F14" s="188"/>
      <c r="G14" s="180">
        <v>0.74</v>
      </c>
      <c r="H14" s="188"/>
      <c r="I14" s="188"/>
      <c r="J14" s="188"/>
      <c r="K14" s="188"/>
      <c r="L14" s="188"/>
      <c r="M14" s="180">
        <v>1</v>
      </c>
      <c r="N14" s="188"/>
      <c r="O14" s="188"/>
      <c r="P14" s="180">
        <v>1</v>
      </c>
      <c r="Q14" s="188"/>
      <c r="R14" s="188"/>
      <c r="S14" s="188"/>
      <c r="T14" s="180">
        <v>0.3</v>
      </c>
      <c r="U14" s="188"/>
      <c r="V14" s="188"/>
      <c r="W14" s="188"/>
      <c r="X14" s="188"/>
      <c r="Y14" s="180">
        <v>0.76</v>
      </c>
      <c r="Z14" s="56"/>
    </row>
    <row r="15" ht="27" customHeight="1" spans="1:26">
      <c r="A15" s="86"/>
      <c r="B15" s="86"/>
      <c r="C15" s="86"/>
      <c r="D15" s="87"/>
      <c r="E15" s="78"/>
      <c r="F15" s="78"/>
      <c r="G15" s="78"/>
      <c r="H15" s="78"/>
      <c r="I15" s="78"/>
      <c r="J15" s="78"/>
      <c r="K15" s="78"/>
      <c r="L15" s="78"/>
      <c r="M15" s="78"/>
      <c r="N15" s="78"/>
      <c r="O15" s="78"/>
      <c r="P15" s="78"/>
      <c r="Q15" s="78"/>
      <c r="R15" s="78"/>
      <c r="S15" s="78"/>
      <c r="T15" s="78"/>
      <c r="U15" s="78"/>
      <c r="V15" s="78"/>
      <c r="W15" s="78"/>
      <c r="X15" s="78"/>
      <c r="Y15" s="78"/>
      <c r="Z15" s="56"/>
    </row>
    <row r="16" ht="27" customHeight="1" spans="1:26">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row>
    <row r="17" ht="27" customHeight="1" spans="1:26">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ht="27" customHeight="1" spans="1:26">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row>
    <row r="19" ht="27" customHeight="1" spans="1:26">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row>
    <row r="20" ht="27" customHeight="1" spans="1:26">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ht="27" customHeight="1" spans="1:26">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row>
    <row r="22" ht="27" customHeight="1" spans="1:26">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row>
    <row r="23" ht="27" customHeight="1" spans="1:26">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row>
    <row r="24" ht="27" customHeight="1" spans="1:26">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row>
  </sheetData>
  <mergeCells count="25">
    <mergeCell ref="X1:Y1"/>
    <mergeCell ref="A3:H3"/>
    <mergeCell ref="X3:Y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196527777777778" right="0.196527777777778" top="0.786805555555556" bottom="0.590277777777778" header="0" footer="0"/>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showGridLines="0" showZeros="0" workbookViewId="0">
      <selection activeCell="N12" sqref="N12"/>
    </sheetView>
  </sheetViews>
  <sheetFormatPr defaultColWidth="9.16666666666667" defaultRowHeight="12.75" customHeight="1"/>
  <cols>
    <col min="1" max="1" width="11.3333333333333" customWidth="1"/>
    <col min="2" max="2" width="8.16666666666667" customWidth="1"/>
    <col min="3" max="3" width="7.16666666666667" customWidth="1"/>
    <col min="4" max="4" width="38.5" customWidth="1"/>
    <col min="5" max="5" width="14.8333333333333" customWidth="1"/>
    <col min="6" max="6" width="14.3333333333333" customWidth="1"/>
    <col min="7" max="7" width="11.5" customWidth="1"/>
    <col min="8" max="17" width="10.6666666666667" customWidth="1"/>
  </cols>
  <sheetData>
    <row r="1" ht="22.5" customHeight="1" spans="1:18">
      <c r="A1" s="2" t="s">
        <v>214</v>
      </c>
      <c r="B1" s="119"/>
      <c r="C1" s="119"/>
      <c r="D1" s="120"/>
      <c r="E1" s="139"/>
      <c r="F1" s="139"/>
      <c r="G1" s="139"/>
      <c r="H1" s="139"/>
      <c r="I1" s="139"/>
      <c r="J1" s="139"/>
      <c r="K1" s="139"/>
      <c r="L1" s="139"/>
      <c r="M1" s="139"/>
      <c r="N1" s="139"/>
      <c r="O1" s="139"/>
      <c r="P1" s="146"/>
      <c r="Q1" s="146"/>
      <c r="R1" s="56"/>
    </row>
    <row r="2" ht="22.5" customHeight="1" spans="1:18">
      <c r="A2" s="144" t="s">
        <v>215</v>
      </c>
      <c r="B2" s="144"/>
      <c r="C2" s="144"/>
      <c r="D2" s="144"/>
      <c r="E2" s="144"/>
      <c r="F2" s="144"/>
      <c r="G2" s="144"/>
      <c r="H2" s="144"/>
      <c r="I2" s="144"/>
      <c r="J2" s="144"/>
      <c r="K2" s="144"/>
      <c r="L2" s="144"/>
      <c r="M2" s="144"/>
      <c r="N2" s="144"/>
      <c r="O2" s="144"/>
      <c r="P2" s="144"/>
      <c r="Q2" s="144"/>
      <c r="R2" s="56"/>
    </row>
    <row r="3" ht="22.5" customHeight="1" spans="1:18">
      <c r="A3" s="121" t="s">
        <v>2</v>
      </c>
      <c r="B3" s="122"/>
      <c r="C3" s="122"/>
      <c r="D3" s="122"/>
      <c r="E3" s="122"/>
      <c r="F3" s="122"/>
      <c r="G3" s="122"/>
      <c r="H3" s="122"/>
      <c r="I3" s="139"/>
      <c r="J3" s="139"/>
      <c r="K3" s="139"/>
      <c r="L3" s="139"/>
      <c r="M3" s="139"/>
      <c r="N3" s="139"/>
      <c r="O3" s="139"/>
      <c r="P3" s="152" t="s">
        <v>84</v>
      </c>
      <c r="Q3" s="152"/>
      <c r="R3" s="56"/>
    </row>
    <row r="4" ht="22.5" customHeight="1" spans="1:18">
      <c r="A4" s="145" t="s">
        <v>140</v>
      </c>
      <c r="B4" s="145"/>
      <c r="C4" s="145"/>
      <c r="D4" s="9" t="s">
        <v>156</v>
      </c>
      <c r="E4" s="124" t="s">
        <v>86</v>
      </c>
      <c r="F4" s="124" t="s">
        <v>159</v>
      </c>
      <c r="G4" s="124"/>
      <c r="H4" s="124"/>
      <c r="I4" s="124"/>
      <c r="J4" s="124"/>
      <c r="K4" s="124"/>
      <c r="L4" s="124"/>
      <c r="M4" s="124"/>
      <c r="N4" s="124"/>
      <c r="O4" s="187" t="s">
        <v>162</v>
      </c>
      <c r="P4" s="148"/>
      <c r="Q4" s="189"/>
      <c r="R4" s="54"/>
    </row>
    <row r="5" ht="39" customHeight="1" spans="1:18">
      <c r="A5" s="67" t="s">
        <v>113</v>
      </c>
      <c r="B5" s="67" t="s">
        <v>114</v>
      </c>
      <c r="C5" s="67" t="s">
        <v>115</v>
      </c>
      <c r="D5" s="9"/>
      <c r="E5" s="124"/>
      <c r="F5" s="67" t="s">
        <v>105</v>
      </c>
      <c r="G5" s="67" t="s">
        <v>216</v>
      </c>
      <c r="H5" s="67" t="s">
        <v>204</v>
      </c>
      <c r="I5" s="67" t="s">
        <v>205</v>
      </c>
      <c r="J5" s="67" t="s">
        <v>217</v>
      </c>
      <c r="K5" s="67" t="s">
        <v>206</v>
      </c>
      <c r="L5" s="67" t="s">
        <v>210</v>
      </c>
      <c r="M5" s="67" t="s">
        <v>202</v>
      </c>
      <c r="N5" s="67" t="s">
        <v>213</v>
      </c>
      <c r="O5" s="113" t="s">
        <v>105</v>
      </c>
      <c r="P5" s="67" t="s">
        <v>218</v>
      </c>
      <c r="Q5" s="67" t="s">
        <v>190</v>
      </c>
      <c r="R5" s="54"/>
    </row>
    <row r="6" s="1" customFormat="1" ht="27" customHeight="1" spans="1:18">
      <c r="A6" s="86"/>
      <c r="B6" s="86"/>
      <c r="C6" s="86"/>
      <c r="D6" s="87" t="s">
        <v>105</v>
      </c>
      <c r="E6" s="16">
        <f>SUM(E7:E14)</f>
        <v>926.89</v>
      </c>
      <c r="F6" s="16">
        <f>SUM(F7:F14)</f>
        <v>926.89</v>
      </c>
      <c r="G6" s="16">
        <f>SUM(G7:G14)</f>
        <v>380.42</v>
      </c>
      <c r="H6" s="16">
        <f t="shared" ref="H6:N6" si="0">SUM(H7:H14)</f>
        <v>18</v>
      </c>
      <c r="I6" s="16">
        <f t="shared" si="0"/>
        <v>4</v>
      </c>
      <c r="J6" s="16">
        <f t="shared" si="0"/>
        <v>0</v>
      </c>
      <c r="K6" s="16">
        <f t="shared" si="0"/>
        <v>13</v>
      </c>
      <c r="L6" s="16">
        <f t="shared" si="0"/>
        <v>30</v>
      </c>
      <c r="M6" s="16">
        <f t="shared" si="0"/>
        <v>378.61</v>
      </c>
      <c r="N6" s="16">
        <f t="shared" si="0"/>
        <v>102.86</v>
      </c>
      <c r="O6" s="16"/>
      <c r="P6" s="16"/>
      <c r="Q6" s="16"/>
      <c r="R6" s="54"/>
    </row>
    <row r="7" ht="27" customHeight="1" spans="1:18">
      <c r="A7" s="178" t="s">
        <v>168</v>
      </c>
      <c r="B7" s="178" t="s">
        <v>132</v>
      </c>
      <c r="C7" s="178" t="s">
        <v>124</v>
      </c>
      <c r="D7" s="93" t="s">
        <v>169</v>
      </c>
      <c r="E7" s="16">
        <f>F7+O7</f>
        <v>682.9</v>
      </c>
      <c r="F7" s="16">
        <v>682.9</v>
      </c>
      <c r="G7" s="179">
        <f>F7-H7-I7-K7-L7-M7-N7</f>
        <v>270</v>
      </c>
      <c r="H7" s="179">
        <v>4.6</v>
      </c>
      <c r="I7" s="179">
        <v>0.9</v>
      </c>
      <c r="J7" s="179"/>
      <c r="K7" s="179">
        <v>13</v>
      </c>
      <c r="L7" s="179">
        <v>30</v>
      </c>
      <c r="M7" s="179">
        <v>320</v>
      </c>
      <c r="N7" s="179">
        <v>44.4</v>
      </c>
      <c r="O7" s="16"/>
      <c r="P7" s="16"/>
      <c r="Q7" s="16"/>
      <c r="R7" s="56"/>
    </row>
    <row r="8" ht="27" customHeight="1" spans="1:18">
      <c r="A8" s="92" t="s">
        <v>119</v>
      </c>
      <c r="B8" s="92" t="s">
        <v>120</v>
      </c>
      <c r="C8" s="92" t="s">
        <v>121</v>
      </c>
      <c r="D8" s="93" t="s">
        <v>122</v>
      </c>
      <c r="E8" s="16">
        <f t="shared" ref="E8:E14" si="1">F8+O8</f>
        <v>11.9</v>
      </c>
      <c r="F8" s="16">
        <f t="shared" ref="F8:F14" si="2">SUM(G8:N8)</f>
        <v>11.9</v>
      </c>
      <c r="G8" s="179">
        <v>1.8</v>
      </c>
      <c r="H8" s="179">
        <v>1.5</v>
      </c>
      <c r="I8" s="179">
        <v>2.1</v>
      </c>
      <c r="J8" s="179"/>
      <c r="K8" s="179"/>
      <c r="L8" s="179"/>
      <c r="M8" s="180">
        <v>2</v>
      </c>
      <c r="N8" s="180">
        <v>4.5</v>
      </c>
      <c r="O8" s="16"/>
      <c r="P8" s="16"/>
      <c r="Q8" s="16"/>
      <c r="R8" s="56"/>
    </row>
    <row r="9" ht="27" customHeight="1" spans="1:18">
      <c r="A9" s="92" t="s">
        <v>123</v>
      </c>
      <c r="B9" s="92" t="s">
        <v>124</v>
      </c>
      <c r="C9" s="92" t="s">
        <v>124</v>
      </c>
      <c r="D9" s="93" t="s">
        <v>118</v>
      </c>
      <c r="E9" s="16">
        <f t="shared" si="1"/>
        <v>15.63</v>
      </c>
      <c r="F9" s="16">
        <f t="shared" si="2"/>
        <v>15.63</v>
      </c>
      <c r="G9" s="179">
        <v>3.42</v>
      </c>
      <c r="H9" s="180">
        <v>1.2</v>
      </c>
      <c r="I9" s="179"/>
      <c r="J9" s="179"/>
      <c r="K9" s="179"/>
      <c r="L9" s="179"/>
      <c r="M9" s="180">
        <v>8.91</v>
      </c>
      <c r="N9" s="180">
        <v>2.1</v>
      </c>
      <c r="O9" s="16"/>
      <c r="P9" s="16"/>
      <c r="Q9" s="16"/>
      <c r="R9" s="56"/>
    </row>
    <row r="10" ht="27" customHeight="1" spans="1:18">
      <c r="A10" s="92" t="s">
        <v>125</v>
      </c>
      <c r="B10" s="92" t="s">
        <v>121</v>
      </c>
      <c r="C10" s="92" t="s">
        <v>124</v>
      </c>
      <c r="D10" s="93" t="s">
        <v>126</v>
      </c>
      <c r="E10" s="16">
        <f t="shared" si="1"/>
        <v>32.5</v>
      </c>
      <c r="F10" s="16">
        <f t="shared" si="2"/>
        <v>32.5</v>
      </c>
      <c r="G10" s="179">
        <v>11</v>
      </c>
      <c r="H10" s="180">
        <v>1.2</v>
      </c>
      <c r="I10" s="180">
        <v>1</v>
      </c>
      <c r="J10" s="179"/>
      <c r="K10" s="179"/>
      <c r="L10" s="179"/>
      <c r="M10" s="179">
        <v>7.7</v>
      </c>
      <c r="N10" s="180">
        <v>11.6</v>
      </c>
      <c r="O10" s="16"/>
      <c r="P10" s="16"/>
      <c r="Q10" s="16"/>
      <c r="R10" s="56"/>
    </row>
    <row r="11" ht="27" customHeight="1" spans="1:18">
      <c r="A11" s="92" t="s">
        <v>127</v>
      </c>
      <c r="B11" s="92" t="s">
        <v>124</v>
      </c>
      <c r="C11" s="92" t="s">
        <v>128</v>
      </c>
      <c r="D11" s="93" t="s">
        <v>129</v>
      </c>
      <c r="E11" s="16">
        <f t="shared" si="1"/>
        <v>72.16</v>
      </c>
      <c r="F11" s="16">
        <f t="shared" si="2"/>
        <v>72.16</v>
      </c>
      <c r="G11" s="179">
        <v>49.66</v>
      </c>
      <c r="H11" s="180">
        <v>5</v>
      </c>
      <c r="I11" s="179"/>
      <c r="J11" s="179"/>
      <c r="K11" s="179"/>
      <c r="L11" s="179"/>
      <c r="M11" s="179"/>
      <c r="N11" s="180">
        <v>17.5</v>
      </c>
      <c r="O11" s="16"/>
      <c r="P11" s="16"/>
      <c r="Q11" s="16"/>
      <c r="R11" s="56"/>
    </row>
    <row r="12" ht="27" customHeight="1" spans="1:18">
      <c r="A12" s="92" t="s">
        <v>127</v>
      </c>
      <c r="B12" s="92" t="s">
        <v>130</v>
      </c>
      <c r="C12" s="92" t="s">
        <v>128</v>
      </c>
      <c r="D12" s="93" t="s">
        <v>131</v>
      </c>
      <c r="E12" s="16">
        <f t="shared" si="1"/>
        <v>53.5</v>
      </c>
      <c r="F12" s="16">
        <f t="shared" si="2"/>
        <v>53.5</v>
      </c>
      <c r="G12" s="179">
        <v>18.5</v>
      </c>
      <c r="H12" s="180">
        <v>2</v>
      </c>
      <c r="I12" s="179"/>
      <c r="J12" s="179"/>
      <c r="K12" s="179"/>
      <c r="L12" s="179"/>
      <c r="M12" s="180">
        <v>28</v>
      </c>
      <c r="N12" s="179">
        <v>5</v>
      </c>
      <c r="O12" s="16"/>
      <c r="P12" s="16"/>
      <c r="Q12" s="16"/>
      <c r="R12" s="56"/>
    </row>
    <row r="13" ht="27" customHeight="1" spans="1:18">
      <c r="A13" s="92" t="s">
        <v>127</v>
      </c>
      <c r="B13" s="92" t="s">
        <v>132</v>
      </c>
      <c r="C13" s="92" t="s">
        <v>128</v>
      </c>
      <c r="D13" s="93" t="s">
        <v>133</v>
      </c>
      <c r="E13" s="16">
        <f t="shared" si="1"/>
        <v>54.5</v>
      </c>
      <c r="F13" s="16">
        <f t="shared" si="2"/>
        <v>54.5</v>
      </c>
      <c r="G13" s="180">
        <v>24</v>
      </c>
      <c r="H13" s="180">
        <v>1.5</v>
      </c>
      <c r="I13" s="188"/>
      <c r="J13" s="188"/>
      <c r="K13" s="188"/>
      <c r="L13" s="188"/>
      <c r="M13" s="180">
        <v>12</v>
      </c>
      <c r="N13" s="180">
        <v>17</v>
      </c>
      <c r="O13" s="16"/>
      <c r="P13" s="16"/>
      <c r="Q13" s="16"/>
      <c r="R13" s="56"/>
    </row>
    <row r="14" ht="27" customHeight="1" spans="1:18">
      <c r="A14" s="92" t="s">
        <v>134</v>
      </c>
      <c r="B14" s="92" t="s">
        <v>124</v>
      </c>
      <c r="C14" s="92" t="s">
        <v>135</v>
      </c>
      <c r="D14" s="93" t="s">
        <v>129</v>
      </c>
      <c r="E14" s="16">
        <f t="shared" si="1"/>
        <v>3.8</v>
      </c>
      <c r="F14" s="16">
        <f t="shared" si="2"/>
        <v>3.8</v>
      </c>
      <c r="G14" s="179">
        <v>2.04</v>
      </c>
      <c r="H14" s="181">
        <v>1</v>
      </c>
      <c r="I14" s="78"/>
      <c r="J14" s="78"/>
      <c r="K14" s="78"/>
      <c r="L14" s="78"/>
      <c r="M14" s="78"/>
      <c r="N14" s="181">
        <v>0.76</v>
      </c>
      <c r="O14" s="16"/>
      <c r="P14" s="16"/>
      <c r="Q14" s="16"/>
      <c r="R14" s="56"/>
    </row>
    <row r="15" ht="27" customHeight="1" spans="1:18">
      <c r="A15" s="56"/>
      <c r="B15" s="56"/>
      <c r="C15" s="56"/>
      <c r="D15" s="56"/>
      <c r="E15" s="56"/>
      <c r="F15" s="56"/>
      <c r="G15" s="56"/>
      <c r="H15" s="56"/>
      <c r="I15" s="56"/>
      <c r="J15" s="56"/>
      <c r="K15" s="56"/>
      <c r="L15" s="56"/>
      <c r="M15" s="56"/>
      <c r="N15" s="56"/>
      <c r="O15" s="56"/>
      <c r="P15" s="56"/>
      <c r="Q15" s="56"/>
      <c r="R15" s="56"/>
    </row>
    <row r="16" ht="27" customHeight="1" spans="1:18">
      <c r="A16" s="56"/>
      <c r="B16" s="56"/>
      <c r="C16" s="56"/>
      <c r="D16" s="56"/>
      <c r="E16" s="56"/>
      <c r="F16" s="56"/>
      <c r="G16" s="56"/>
      <c r="H16" s="56"/>
      <c r="I16" s="56"/>
      <c r="J16" s="56"/>
      <c r="K16" s="56"/>
      <c r="L16" s="56"/>
      <c r="M16" s="56"/>
      <c r="N16" s="56"/>
      <c r="O16" s="56"/>
      <c r="P16" s="56"/>
      <c r="Q16" s="56"/>
      <c r="R16" s="56"/>
    </row>
    <row r="17" ht="27" customHeight="1" spans="1:18">
      <c r="A17" s="56"/>
      <c r="B17" s="56"/>
      <c r="C17" s="56"/>
      <c r="D17" s="56"/>
      <c r="E17" s="56"/>
      <c r="F17" s="56"/>
      <c r="G17" s="56"/>
      <c r="H17" s="56"/>
      <c r="I17" s="56"/>
      <c r="J17" s="56"/>
      <c r="K17" s="56"/>
      <c r="L17" s="56"/>
      <c r="M17" s="56"/>
      <c r="N17" s="56"/>
      <c r="O17" s="56"/>
      <c r="P17" s="56"/>
      <c r="Q17" s="56"/>
      <c r="R17" s="56"/>
    </row>
    <row r="18" ht="27" customHeight="1" spans="1:18">
      <c r="A18" s="56"/>
      <c r="B18" s="56"/>
      <c r="C18" s="56"/>
      <c r="D18" s="56"/>
      <c r="E18" s="56"/>
      <c r="F18" s="56"/>
      <c r="G18" s="56"/>
      <c r="H18" s="56"/>
      <c r="I18" s="56"/>
      <c r="J18" s="56"/>
      <c r="K18" s="56"/>
      <c r="L18" s="56"/>
      <c r="M18" s="56"/>
      <c r="N18" s="56"/>
      <c r="O18" s="56"/>
      <c r="P18" s="56"/>
      <c r="Q18" s="56"/>
      <c r="R18" s="56"/>
    </row>
    <row r="19" ht="27" customHeight="1" spans="1:18">
      <c r="A19" s="56"/>
      <c r="B19" s="56"/>
      <c r="C19" s="56"/>
      <c r="D19" s="56"/>
      <c r="E19" s="56"/>
      <c r="F19" s="56"/>
      <c r="G19" s="56"/>
      <c r="H19" s="56"/>
      <c r="I19" s="56"/>
      <c r="J19" s="56"/>
      <c r="K19" s="56"/>
      <c r="L19" s="56"/>
      <c r="M19" s="56"/>
      <c r="N19" s="56"/>
      <c r="O19" s="56"/>
      <c r="P19" s="56"/>
      <c r="Q19" s="56"/>
      <c r="R19" s="56"/>
    </row>
    <row r="20" ht="27" customHeight="1" spans="1:18">
      <c r="A20" s="56"/>
      <c r="B20" s="56"/>
      <c r="C20" s="56"/>
      <c r="D20" s="56"/>
      <c r="E20" s="56"/>
      <c r="F20" s="56"/>
      <c r="G20" s="56"/>
      <c r="H20" s="56"/>
      <c r="I20" s="56"/>
      <c r="J20" s="56"/>
      <c r="K20" s="56"/>
      <c r="L20" s="56"/>
      <c r="M20" s="56"/>
      <c r="N20" s="56"/>
      <c r="O20" s="56"/>
      <c r="P20" s="56"/>
      <c r="Q20" s="56"/>
      <c r="R20" s="56"/>
    </row>
    <row r="21" ht="27" customHeight="1" spans="1:18">
      <c r="A21" s="56"/>
      <c r="B21" s="56"/>
      <c r="C21" s="56"/>
      <c r="D21" s="56"/>
      <c r="E21" s="56"/>
      <c r="F21" s="56"/>
      <c r="G21" s="56"/>
      <c r="H21" s="56"/>
      <c r="I21" s="56"/>
      <c r="J21" s="56"/>
      <c r="K21" s="56"/>
      <c r="L21" s="56"/>
      <c r="M21" s="56"/>
      <c r="N21" s="56"/>
      <c r="O21" s="56"/>
      <c r="P21" s="56"/>
      <c r="Q21" s="56"/>
      <c r="R21" s="56"/>
    </row>
    <row r="22" ht="27" customHeight="1" spans="1:18">
      <c r="A22" s="56"/>
      <c r="B22" s="56"/>
      <c r="C22" s="56"/>
      <c r="D22" s="56"/>
      <c r="E22" s="56"/>
      <c r="F22" s="56"/>
      <c r="G22" s="56"/>
      <c r="H22" s="56"/>
      <c r="I22" s="56"/>
      <c r="J22" s="56"/>
      <c r="K22" s="56"/>
      <c r="L22" s="56"/>
      <c r="M22" s="56"/>
      <c r="N22" s="56"/>
      <c r="O22" s="56"/>
      <c r="P22" s="56"/>
      <c r="Q22" s="56"/>
      <c r="R22" s="56"/>
    </row>
    <row r="23" ht="27" customHeight="1" spans="1:18">
      <c r="A23" s="56"/>
      <c r="B23" s="56"/>
      <c r="C23" s="56"/>
      <c r="D23" s="56"/>
      <c r="E23" s="56"/>
      <c r="F23" s="56"/>
      <c r="G23" s="56"/>
      <c r="H23" s="56"/>
      <c r="I23" s="56"/>
      <c r="J23" s="56"/>
      <c r="K23" s="56"/>
      <c r="L23" s="56"/>
      <c r="M23" s="56"/>
      <c r="N23" s="56"/>
      <c r="O23" s="56"/>
      <c r="P23" s="56"/>
      <c r="Q23" s="56"/>
      <c r="R23" s="56"/>
    </row>
    <row r="24" ht="27" customHeight="1" spans="1:18">
      <c r="A24" s="56"/>
      <c r="B24" s="56"/>
      <c r="C24" s="56"/>
      <c r="D24" s="56"/>
      <c r="E24" s="56"/>
      <c r="F24" s="56"/>
      <c r="G24" s="56"/>
      <c r="H24" s="56"/>
      <c r="I24" s="56"/>
      <c r="J24" s="56"/>
      <c r="K24" s="56"/>
      <c r="L24" s="56"/>
      <c r="M24" s="56"/>
      <c r="N24" s="56"/>
      <c r="O24" s="56"/>
      <c r="P24" s="56"/>
      <c r="Q24" s="56"/>
      <c r="R24" s="56"/>
    </row>
    <row r="25" ht="27" customHeight="1" spans="1:18">
      <c r="A25" s="56"/>
      <c r="B25" s="56"/>
      <c r="C25" s="56"/>
      <c r="D25" s="56"/>
      <c r="E25" s="56"/>
      <c r="F25" s="56"/>
      <c r="G25" s="56"/>
      <c r="H25" s="56"/>
      <c r="I25" s="56"/>
      <c r="J25" s="56"/>
      <c r="K25" s="56"/>
      <c r="L25" s="56"/>
      <c r="M25" s="56"/>
      <c r="N25" s="56"/>
      <c r="O25" s="56"/>
      <c r="P25" s="56"/>
      <c r="Q25" s="56"/>
      <c r="R25" s="56"/>
    </row>
  </sheetData>
  <mergeCells count="7">
    <mergeCell ref="P1:Q1"/>
    <mergeCell ref="A3:H3"/>
    <mergeCell ref="P3:Q3"/>
    <mergeCell ref="F4:N4"/>
    <mergeCell ref="O4:Q4"/>
    <mergeCell ref="D4:D5"/>
    <mergeCell ref="E4:E5"/>
  </mergeCells>
  <printOptions horizontalCentered="1"/>
  <pageMargins left="0.196527777777778" right="0.196527777777778" top="0.786805555555556" bottom="0.590277777777778" header="0" footer="0"/>
  <pageSetup paperSize="9" scale="8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5、支出分类(政府预算)</vt:lpstr>
      <vt:lpstr>6、基本-工资福利</vt:lpstr>
      <vt:lpstr>7、工资福利(政府预算)</vt:lpstr>
      <vt:lpstr>8、基本-商品服务</vt:lpstr>
      <vt:lpstr>9、商品服务(政府预算)</vt:lpstr>
      <vt:lpstr>10、基本-个人家庭</vt:lpstr>
      <vt:lpstr>11、个人家庭(政府预算)</vt:lpstr>
      <vt:lpstr>12、财政拨款收支总表</vt:lpstr>
      <vt:lpstr>13、一般预算支出表</vt:lpstr>
      <vt:lpstr>14、一般预算基本支出表</vt:lpstr>
      <vt:lpstr>15、一般-工资福利</vt:lpstr>
      <vt:lpstr>16、工资福利(政府预算)(2)</vt:lpstr>
      <vt:lpstr>17、一般-商品服务</vt:lpstr>
      <vt:lpstr>18、商品服务(政府预算)(2)</vt:lpstr>
      <vt:lpstr>19、一般-个人家庭</vt:lpstr>
      <vt:lpstr>20、个人家庭(政府预算)(2)</vt:lpstr>
      <vt:lpstr>21、政府性基金</vt:lpstr>
      <vt:lpstr>22、政府性基金(政府预算)</vt:lpstr>
      <vt:lpstr>23、专户</vt:lpstr>
      <vt:lpstr>24、专户(政府预算)</vt:lpstr>
      <vt:lpstr>25、经费拨款</vt:lpstr>
      <vt:lpstr>26、经费拨款(政府预算)</vt:lpstr>
      <vt:lpstr>27、专项</vt:lpstr>
      <vt:lpstr>28、三公</vt:lpstr>
      <vt:lpstr>29、项目支出绩效目标表</vt:lpstr>
      <vt:lpstr>30、部门整体支出绩效目标表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乡财</dc:creator>
  <cp:lastModifiedBy>Lenovo</cp:lastModifiedBy>
  <dcterms:created xsi:type="dcterms:W3CDTF">2018-04-11T03:47:00Z</dcterms:created>
  <cp:lastPrinted>2018-04-02T06:37:00Z</cp:lastPrinted>
  <dcterms:modified xsi:type="dcterms:W3CDTF">2021-05-24T08:23:45Z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657424</vt:i4>
  </property>
  <property fmtid="{D5CDD505-2E9C-101B-9397-08002B2CF9AE}" pid="3" name="KSOProductBuildVer">
    <vt:lpwstr>2052-11.1.0.10495</vt:lpwstr>
  </property>
  <property fmtid="{D5CDD505-2E9C-101B-9397-08002B2CF9AE}" pid="4" name="ICV">
    <vt:lpwstr>36B29270A1C94B5D8809005A073E25AA</vt:lpwstr>
  </property>
</Properties>
</file>